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AppData\Roaming\VNPT Plugin\Files\FileTemp\"/>
    </mc:Choice>
  </mc:AlternateContent>
  <xr:revisionPtr revIDLastSave="0" documentId="13_ncr:1_{A576D346-FA9E-4751-B4D4-CDFF9B147E6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01" sheetId="32" r:id="rId1"/>
    <sheet name="02" sheetId="35" r:id="rId2"/>
    <sheet name="Sheet2" sheetId="5" state="hidden" r:id="rId3"/>
    <sheet name="Sheet3" sheetId="6" state="hidden" r:id="rId4"/>
    <sheet name="Sheet4" sheetId="8" state="hidden" r:id="rId5"/>
  </sheets>
  <definedNames>
    <definedName name="_xlnm._FilterDatabase" localSheetId="0" hidden="1">'01'!$A$7:$L$39</definedName>
    <definedName name="_xlnm._FilterDatabase" localSheetId="1" hidden="1">'02'!$A$6:$K$12</definedName>
    <definedName name="GiuaHaiMuc">INDEX(#REF!, _xlfn.XMATCH("VỐN SỰ NGHIỆP",#REF!, 0)+1, 0) :INDEX(#REF!, _xlfn.XMATCH("VỐN ĐẦU TƯ PHÁT TRIỂN",#REF!, 0)-1, 0)</definedName>
    <definedName name="_xlnm.Print_Area" localSheetId="0">'01'!$A$1:$J$39</definedName>
    <definedName name="_xlnm.Print_Area" localSheetId="1">'02'!$A$1:$G$12</definedName>
    <definedName name="_xlnm.Print_Titles" localSheetId="0">'01'!$5:$6</definedName>
    <definedName name="_xlnm.Print_Titles" localSheetId="1">'02'!$5:$5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5" l="1"/>
  <c r="G6" i="35"/>
  <c r="E6" i="35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21" i="32"/>
  <c r="I20" i="32"/>
  <c r="J18" i="32"/>
  <c r="J19" i="32"/>
  <c r="J17" i="32"/>
  <c r="I12" i="32"/>
  <c r="I13" i="32"/>
  <c r="I14" i="32"/>
  <c r="I15" i="32"/>
  <c r="I16" i="32"/>
  <c r="I11" i="32"/>
  <c r="J10" i="32"/>
  <c r="J9" i="32"/>
  <c r="I8" i="32"/>
  <c r="H8" i="32"/>
  <c r="J8" i="32" l="1"/>
  <c r="K32" i="6" l="1"/>
  <c r="K31" i="6" s="1"/>
  <c r="J31" i="6"/>
  <c r="I31" i="6"/>
  <c r="K23" i="6"/>
  <c r="K22" i="6"/>
  <c r="J21" i="6"/>
  <c r="K21" i="6" s="1"/>
  <c r="K19" i="6"/>
  <c r="K18" i="6"/>
  <c r="J17" i="6"/>
  <c r="K13" i="6"/>
  <c r="K12" i="6"/>
  <c r="J11" i="6"/>
  <c r="D5" i="5"/>
  <c r="K11" i="6" l="1"/>
  <c r="K20" i="6"/>
  <c r="K17" i="6"/>
  <c r="J20" i="6"/>
</calcChain>
</file>

<file path=xl/sharedStrings.xml><?xml version="1.0" encoding="utf-8"?>
<sst xmlns="http://schemas.openxmlformats.org/spreadsheetml/2006/main" count="326" uniqueCount="165">
  <si>
    <t>STT</t>
  </si>
  <si>
    <t>Nội dung</t>
  </si>
  <si>
    <t>Ghi chú</t>
  </si>
  <si>
    <t>Kế hoạch đầu tư công năm 2025</t>
  </si>
  <si>
    <t>TỔNG CỘNG</t>
  </si>
  <si>
    <t>-</t>
  </si>
  <si>
    <t>Trụ sở làm việc công an xã Quảng Phú, hạng mục: Sửa chữa, cải tạo.</t>
  </si>
  <si>
    <t>Hệ thống phòng cháy, chữa cháy Kho tạm giữ phương tiện vi phạm luật giao thông đường bộ - Công an huyện Đăk Song</t>
  </si>
  <si>
    <t>Quảng trường trung tâm huyện Đắk Song; Hạng mục: Mái che sân khấu, phòng thay đồ và nhà vệ sinh</t>
  </si>
  <si>
    <t>Đặc khu Phú Quý</t>
  </si>
  <si>
    <t>NSTT</t>
  </si>
  <si>
    <t>Xã Đức An</t>
  </si>
  <si>
    <t>UBND xã Đức Xuyên</t>
  </si>
  <si>
    <t>Nguồn vốn thực hiện</t>
  </si>
  <si>
    <t>SDĐ</t>
  </si>
  <si>
    <t>Nguồn phân cấp NSTT</t>
  </si>
  <si>
    <t>Nguồn phân cấp thu tiền sử dụng đất</t>
  </si>
  <si>
    <t>Nâng cấp Đường giao thông từ Tỉnh lộ 683 (Km00 + 1.800) đi thôn Đắk Xô, xã Đắk Sắk; Hạng mục: Nền, móng, mặt đường và hệ thống thoát nước</t>
  </si>
  <si>
    <t>Đường giao thông từ xã Đắk Sắk, huyện Đắk Mil đi xã Tân Thành, huyện Krông Nô; (TL 683 Km00 + 2.000); Hạng mục: Nền, móng, mặt đường và hệ thống thoát nước</t>
  </si>
  <si>
    <t>Sửa chữa trụ sở Trung tâm y tế dự phòng (cũ) thuộc Trung tâm y tế huyện Đắk Mil làm trụ sở tạm thời cho Trạm y tế thị trấn Đắk Mil</t>
  </si>
  <si>
    <t>Nâng cấp tuyến đường giao thông ĐH12; đoạn từ ngã ba UBND xã Đắk N'Drót đến ngã ba Xuân Phương thuộc thôn 2, 3, 4 xã Đắk N’Drót; Hạng mục: Nền, móng, mặt đường và hệ thống thoát nước</t>
  </si>
  <si>
    <t>UBND xã Hàm Kiệm</t>
  </si>
  <si>
    <t>Nâng cấp đường giao thông từ Quốc lộ 14 đi Đồn Biên phòng Đắk Lao (Đồn 759 cũ), thôn Đắc Thọ, xã Đắk Lao; Hạng mục: Nền, móng, mặt đường và hệ thống thoát nước</t>
  </si>
  <si>
    <t>Thông tin Chủ đầu tư trước khi điều chỉnh</t>
  </si>
  <si>
    <t>Thông tin Chủ đầu tư sau khi điều chỉnh</t>
  </si>
  <si>
    <t>Công an xã Đức An</t>
  </si>
  <si>
    <t>UBND xã Đắk Mil</t>
  </si>
  <si>
    <t>Ban QLDA ĐTXD Khu vực Đắk Mil</t>
  </si>
  <si>
    <t>UBND xã Đắk Sắk</t>
  </si>
  <si>
    <t>UBND xã Thuận An</t>
  </si>
  <si>
    <t>UBND xã Đức Lập</t>
  </si>
  <si>
    <t>Mã dự án</t>
  </si>
  <si>
    <t>PHỤ LỤC ĐIỀU CHỈNH THÔNG TIN TẠI PHỤ LỤC II CỦA QĐ 1221</t>
  </si>
  <si>
    <t>TT</t>
  </si>
  <si>
    <t>Danh mục dự án</t>
  </si>
  <si>
    <t>Địa điểm XD</t>
  </si>
  <si>
    <t>Tổng mức đầu tư</t>
  </si>
  <si>
    <t>Kế hoạch trung hạn giai đoạn 2021-2025</t>
  </si>
  <si>
    <t>Kế hoạch vốn năm 2025 đã bố trí</t>
  </si>
  <si>
    <t>Kế hoạch vốn sau khi điều chỉnh</t>
  </si>
  <si>
    <t>Chủ đầu tư</t>
  </si>
  <si>
    <t>Quyết định đầu tư</t>
  </si>
  <si>
    <t xml:space="preserve">Tổng số </t>
  </si>
  <si>
    <t>Trong đó: NST</t>
  </si>
  <si>
    <t>11=9+10</t>
  </si>
  <si>
    <t>A</t>
  </si>
  <si>
    <t>I</t>
  </si>
  <si>
    <t>3470/QĐ-UBND ngày 31/12/2024</t>
  </si>
  <si>
    <t>343/QĐ-UBD ngày 16/01/2025</t>
  </si>
  <si>
    <t>UBND xã Đức An</t>
  </si>
  <si>
    <t>1280/UBND-KT ngày 16/9/2025</t>
  </si>
  <si>
    <t>NGUỒN NGÂN SÁCH TẬP TRUNG</t>
  </si>
  <si>
    <t>B</t>
  </si>
  <si>
    <t>NGUỒN THU SỬ DỤNG ĐẤT</t>
  </si>
  <si>
    <t>Điều kiện để bổ sung</t>
  </si>
  <si>
    <t>Phải điều chỉnh bổ sung kế hoạch TH 2024-2025</t>
  </si>
  <si>
    <t>NGUỒN XỔ SỐ KIẾN THIẾT</t>
  </si>
  <si>
    <t>Số vốn điều chỉnh giảm</t>
  </si>
  <si>
    <t>Số vốn điều chỉnh tăng</t>
  </si>
  <si>
    <t>BỔ SUNG KẾ HOẠCH VỐN</t>
  </si>
  <si>
    <t>II</t>
  </si>
  <si>
    <t>CẮT GIẢM KẾ HOẠCH VỐN</t>
  </si>
  <si>
    <t>Hỗ trợ thực hiện Đề án giao thông nông thôn trên địa bàn huyện Hàm Thuận Nam</t>
  </si>
  <si>
    <t>Quyết định 1223/QĐ UBND ngảy 21/6/2024 của UBND tỉnh</t>
  </si>
  <si>
    <t>Ban QLDA ĐTXD KV Hàm Thuận Nam</t>
  </si>
  <si>
    <t>III</t>
  </si>
  <si>
    <t>CHƯA XÁC ĐỊNH NGUỒN</t>
  </si>
  <si>
    <t>Đường nhà bà Nguyễn Thị Thuận nối dài thôn Phú Thọ</t>
  </si>
  <si>
    <t xml:space="preserve">Đường nhà ông Bùi Tấn Phát thôn Phú Sung </t>
  </si>
  <si>
    <t>Đường ông Nguyễn Ngọc Tuấn thôn Phú Cường</t>
  </si>
  <si>
    <t>Chưa xác định được KH TH 2021-2025</t>
  </si>
  <si>
    <t>605/UBND-KT ngày 22/9/2025</t>
  </si>
  <si>
    <t>Công trình đường Lê Văn Lộc- Lê Văn Sáng, thôn Đại Thành, xã Mương Mán</t>
  </si>
  <si>
    <t>Đường từ trụ sở thôn Đằng Thành đi khu vực nhà ông Hồ Thống, xã Mương Mán, huyện Hàm Thuận Nam</t>
  </si>
  <si>
    <t>Tuyến nhà ông Nguyễn Tùng đến nhà bà Nguyễn Thị Hoàng, thôn Đằng Thành, xã Mương Mán</t>
  </si>
  <si>
    <t>Đường Nguyễn Văn Vinh-Lê Hồng Minh, thôn Đằng Thành, xã Mương Mán, huyện Hàm Thuận Nam</t>
  </si>
  <si>
    <t>Công trình đường nhà ông Nguyễn Văn Phú đến nhà ông Lê Tân Bình, thôn Đại Thành, xã Mương Mán</t>
  </si>
  <si>
    <t>91/QĐ-UBND ngày 20/05/2024</t>
  </si>
  <si>
    <t>1801/QĐ-UBND ngày 12/11/2020</t>
  </si>
  <si>
    <t>158/QĐ-UBND ngày 23/07/2024</t>
  </si>
  <si>
    <t xml:space="preserve">297/QĐ-UBND ngày 31/10/2024 </t>
  </si>
  <si>
    <t>395/QĐ-UBND ngày 31/12/2024</t>
  </si>
  <si>
    <t>77/TTr-QLDA ngày 29/9/2025</t>
  </si>
  <si>
    <t>Công an xã Quảng Phú</t>
  </si>
  <si>
    <t>Xây mới nhà đa năng Trường Tiểu học Tam Thanh (điểm trường Mỹ Khê)</t>
  </si>
  <si>
    <t>Xây mới nhà đa năng Trường Tiểu học Ngũ Phụng (điểm trường Quý Thạnh)</t>
  </si>
  <si>
    <t>Công văn số 2182/UBND ngày 20/12/2024</t>
  </si>
  <si>
    <t>14/BQLDA ngày 02/10/2025</t>
  </si>
  <si>
    <t>Ban QLDA ĐTXD đặc khu Phú Quý</t>
  </si>
  <si>
    <t>Tổng số</t>
  </si>
  <si>
    <t>Kế hoạch vốn năm trước chuyển sang</t>
  </si>
  <si>
    <t>Chủ đầu tư trước sắp xếp, sáp nhập</t>
  </si>
  <si>
    <t>Đường GTNT xóm vườn ươm  thôn Klong Trao 2  xã Gung Ré</t>
  </si>
  <si>
    <t>xã Gung Ré</t>
  </si>
  <si>
    <t>Công trình tích trữ nước đào ao, hồ nhỏ trên địa bàn xã Liên Đầm năm 2024</t>
  </si>
  <si>
    <t>xã Liên Đầm</t>
  </si>
  <si>
    <t>Mở rộng đường xóm 4 thôn Hàng Hải xã Gung Ré</t>
  </si>
  <si>
    <t xml:space="preserve"> Xã Gung Ré</t>
  </si>
  <si>
    <t>Quy hoạch chung xây dựng xã Gung Ré  huyện Di Linh  tỉnh Lâm Đồng  giai đoạn 2021-2030 (Điều chỉnh Quy hoạch chung xây dựng NTM xã Gung Ré giai đoạn 2011-2020)</t>
  </si>
  <si>
    <t>Sửa chữa  nâng cấp hội trường  sân và nhà vệ sinh thôn Hàng Hải xã Gung Ré</t>
  </si>
  <si>
    <t>Quy hoạch chung xây dựng xã Liên Đầm  huyện Di Linh  tỉnh Lâm Đồng  giai đoạn 2021-2030 (Điều chỉnh Quy hoạch chung xây dựng NTM xã Liên Đầm giai đoạn 2011-2020)</t>
  </si>
  <si>
    <t>Quy hoạch chung xây dựng xã Tân Châu  huyện Di Linh  tỉnh Lâm Đồng  giai đoạn 2021-2030 (Điều chỉnh Quy hoạch chung xây dựng NTM xã Tân Châu giai đoạn 2011-2020)</t>
  </si>
  <si>
    <t>xã Tân Châu</t>
  </si>
  <si>
    <t>Đường Khu dân cư thôn Hàng Làng  xã Gung Ré</t>
  </si>
  <si>
    <t>Đường GTNT xóm 3  4 thôn 4 xã Tân Châu</t>
  </si>
  <si>
    <t xml:space="preserve"> Xã Tân Châu</t>
  </si>
  <si>
    <t>Đường GTNT thôn 5 (từ Quốc lộ 20 đến nhà ông K’ Mao) xã Liên Đầm</t>
  </si>
  <si>
    <t xml:space="preserve"> Xã Liên Đầm</t>
  </si>
  <si>
    <t>Hỗ trợ đào ao hồ nhỏ trên địa bàn xã Gung Ré</t>
  </si>
  <si>
    <t>Đường giao thông  công trình văn hóa cộng đồng tại tổ dân phố Ka Ming  thị trấn Di Linh</t>
  </si>
  <si>
    <t xml:space="preserve"> Thị trấn Di Linh</t>
  </si>
  <si>
    <t>Đường GTNT xóm 3 thôn 3 xã Tân Châu</t>
  </si>
  <si>
    <t>Đường GTNT hẻm cụm 8 Tổ dân phố Di Linh Thượng 2  thị trấn Di Linh</t>
  </si>
  <si>
    <t>Đường GTNT hẻm 2 Nguyễn Viết Xuân Tổ dân phố 16  thị trấn Di Linh</t>
  </si>
  <si>
    <t>Đường GTNT hẻm cụm 3 Tổ dân phố 12  thị trấn Di Linh</t>
  </si>
  <si>
    <t>Đường GTNT cụm 1 Tổ dân phố 20  thị trấn Di Linh</t>
  </si>
  <si>
    <t>Đường chính xóm 3 thôn 7 xã Liên Đầm</t>
  </si>
  <si>
    <t>Đường GTNT xóm 3 thôn 8 xã Tân Châu (Nhánh ông Định)</t>
  </si>
  <si>
    <t>Đường GTNT Nhánh 1 xóm 7 thôn 7 xã Tân Châu (Nhánh ông Đồng)</t>
  </si>
  <si>
    <t>Đường GTNT xóm 1 thôn 5 xã Tân Châu (Nhánh ông Thành)</t>
  </si>
  <si>
    <t>Đường GTNT xóm 1 thôn Liên Châu xã Tân Châu (Nhánh ông Chuyên)</t>
  </si>
  <si>
    <t>Đường GTNT xóm Gò Công thôn 7 xã Tân Châu</t>
  </si>
  <si>
    <t>Đường GTNT xóm 6 thôn 5 xã Tân Châu (Nhánh ông Quảng)</t>
  </si>
  <si>
    <t>Đường GTNT Hẻm 2/9B Tổ dân phố 2  thị trấn Di Linh</t>
  </si>
  <si>
    <t>Đường GTNT cụm 2 Tổ dân phố 20  thị trấn Di Linh</t>
  </si>
  <si>
    <t>Đường thôn 5 nhánh 2 xã Liên Đầm</t>
  </si>
  <si>
    <t>Đường xóm 3 thôn 7 thông tuyến (từ nhà ông Linh đến nhà ông Kia) xã Liên Đầm</t>
  </si>
  <si>
    <t>Đường GTNT xóm 8 thôn Hàng Hải  xã Gung Ré</t>
  </si>
  <si>
    <t>Đường xóm 1-3 Thôn Lăng Kú  xã Gung Ré</t>
  </si>
  <si>
    <t>Xây dựng nhà văn hóa thôn KLong Trao 2  xã Gung Ré</t>
  </si>
  <si>
    <t>79/QĐ -UBND 
ngày 08/05/2024</t>
  </si>
  <si>
    <t>315/QĐ -UBND 
ngày 25/10/2024</t>
  </si>
  <si>
    <t>375/QĐ -UBND 
ngày 07/12/2024</t>
  </si>
  <si>
    <t>Đơn vị tính: Đồng</t>
  </si>
  <si>
    <t xml:space="preserve">Kế hoạch vốn năm 2025 </t>
  </si>
  <si>
    <t>7=8+9</t>
  </si>
  <si>
    <t>Tên đơn vị cũ được giao vốn trước khi sáp nhập, sắp xếp</t>
  </si>
  <si>
    <t>Vốn chuyển nguồn 2024 sang 2025</t>
  </si>
  <si>
    <t>Kế hoạch năm 2025</t>
  </si>
  <si>
    <t>Nâng cao chất lượng môi trường, xây dựng cảnh quan nông thôn sáng, xanh, sạch, đẹp, an toàn; giữ gìn và khôi phục cảnh quan truyền thống nông thôn</t>
  </si>
  <si>
    <t>Nâng cao chất lượng đời sống văn hóa nông thôn; bảo tồn và phát huy các giá trị truyền thống gắn với phát triển du lịch nông thôn</t>
  </si>
  <si>
    <t>Hỗ trợ phát triển tiểu thủ công nghiệp, ngành nghề, dịch vụ nông thôn, bảo tồn và phát huy làng nghề truyền thống ở nông thôn</t>
  </si>
  <si>
    <t>Thị trấn Di linh</t>
  </si>
  <si>
    <t>Gung Ré</t>
  </si>
  <si>
    <t>Tân Châu</t>
  </si>
  <si>
    <t xml:space="preserve"> Liên Đầm</t>
  </si>
  <si>
    <t>Phụ lục số 01</t>
  </si>
  <si>
    <t>Phụ lục số 02</t>
  </si>
  <si>
    <t>Ban quản lý các chương trình mục tiêu quốc gia xã Gung Ré</t>
  </si>
  <si>
    <t>Ban quản lý các chương trình mục tiêu quốc gia xã Liên Đầm</t>
  </si>
  <si>
    <t>UBND Xã Gung Ré</t>
  </si>
  <si>
    <t>UBND Xã Liên Đầm</t>
  </si>
  <si>
    <t>Ban quản lý các chương trình mục tiêu quốc gia xã Tân Châu</t>
  </si>
  <si>
    <t>Ban quản lý các chương trình mục tiêu quốc gia thị trấn Di Linh</t>
  </si>
  <si>
    <t>Địa điểm thực hiện dự án trước sáp nhập</t>
  </si>
  <si>
    <t>Điều chỉnh Chủ đầu tư sau sắp xếp, sáp nhập</t>
  </si>
  <si>
    <t>Văn phòng HĐND và UBND xã</t>
  </si>
  <si>
    <t>Phòng Kinh tế xã</t>
  </si>
  <si>
    <t>PHÂN BỔ CHI TIẾT VỐN SỰ NGHIỆP THỰC HIỆN CHƯƠNG TRÌNH MỤC TIÊU QUỐC GIA XÂY DỰNG NÔNG THÔN MỚI NĂM 2025 TRÊN ĐỊA BÀN XÃ DI LINH</t>
  </si>
  <si>
    <t>ĐVT: triệu đồng</t>
  </si>
  <si>
    <t>Đơn vị thực hiện</t>
  </si>
  <si>
    <t>ĐIỀU CHỈNH CHỦ ĐẦU TƯ SAU SẮP XẾP, SÁP NHẬP; TIẾP NHẬN VÀ PHÂN BỔ CHI TIẾT KINH PHÍ THỰC HIỆN CHƯƠNG TRÌNH MTQG XÂY DỰNG NÔNG THÔN MỚI NĂM 2025 TRÊN ĐỊA BÀN XÃ DI LINH</t>
  </si>
  <si>
    <t>Chủ đầu tư sau sắp xếp, sáp nhập theo Quyết định số 2018/QĐ-UBND ngày 07/11/2025</t>
  </si>
  <si>
    <t>(Kèm theo Quyết định số :    1460     /QĐ-UBND ngày    04    tháng      12   năm 2025 của UBND xã Di Linh)</t>
  </si>
  <si>
    <t>(Kèm theo Quyết định số:   1460   /QĐ-UBND ngày    04    tháng   12    năm 2025 của UBND Xã Di Linh)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</si>
</sst>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(* #,##0.00_);_(* \(#,##0.00\);_(* &quot;-&quot;&quot;?&quot;&quot;?&quot;_);_(@_)"/>
    <numFmt numFmtId="168" formatCode="#,##0.000"/>
    <numFmt numFmtId="169" formatCode="#,##0.0"/>
    <numFmt numFmtId="170" formatCode="_(* #,##0.000_);_(* \(#,##0.000\);_(* &quot;-&quot;??_);_(@_)"/>
  </numFmts>
  <fonts count="49">
    <font>
      <sz val="12"/>
      <color theme="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Helvetica Neue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3"/>
    </font>
    <font>
      <sz val="12"/>
      <name val="Times New Roman"/>
      <family val="1"/>
      <charset val="163"/>
    </font>
    <font>
      <sz val="11"/>
      <name val="Arial Narrow"/>
      <family val="2"/>
    </font>
    <font>
      <sz val="13"/>
      <color theme="1"/>
      <name val="Times New Roman"/>
      <family val="2"/>
      <charset val="163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2"/>
    </font>
    <font>
      <sz val="12"/>
      <name val="VNI-Times"/>
    </font>
    <font>
      <sz val="10"/>
      <color theme="1"/>
      <name val="Arial Narrow"/>
      <family val="2"/>
    </font>
    <font>
      <sz val="12"/>
      <name val=".VnTime"/>
      <family val="2"/>
    </font>
    <font>
      <sz val="11"/>
      <color theme="1"/>
      <name val="Calibri"/>
      <family val="2"/>
      <charset val="163"/>
      <scheme val="minor"/>
    </font>
    <font>
      <sz val="12"/>
      <color indexed="8"/>
      <name val="Times New Roman"/>
      <family val="2"/>
    </font>
    <font>
      <sz val="12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E26B0A"/>
      <name val="Times New Roman"/>
      <family val="1"/>
    </font>
    <font>
      <b/>
      <sz val="12"/>
      <name val="Times New Roman"/>
      <family val="1"/>
    </font>
    <font>
      <sz val="10"/>
      <name val="VNI-Times"/>
    </font>
    <font>
      <sz val="16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1"/>
      <name val="Calibri"/>
      <family val="2"/>
      <scheme val="minor"/>
    </font>
    <font>
      <i/>
      <sz val="13"/>
      <name val="Times New Roman"/>
      <family val="1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2"/>
      <name val="Times New Roman"/>
      <family val="1"/>
    </font>
    <font>
      <sz val="10"/>
      <color indexed="8"/>
      <name val="Calibri"/>
      <family val="2"/>
    </font>
    <font>
      <b/>
      <sz val="11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1">
    <xf numFmtId="0" fontId="0" fillId="0" borderId="0"/>
    <xf numFmtId="0" fontId="6" fillId="0" borderId="0"/>
    <xf numFmtId="0" fontId="8" fillId="0" borderId="0" applyNumberFormat="0" applyFill="0" applyBorder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6" fillId="0" borderId="0"/>
    <xf numFmtId="9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165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/>
    <xf numFmtId="0" fontId="27" fillId="0" borderId="0"/>
    <xf numFmtId="0" fontId="28" fillId="0" borderId="0"/>
    <xf numFmtId="0" fontId="6" fillId="0" borderId="0"/>
    <xf numFmtId="0" fontId="23" fillId="0" borderId="0"/>
    <xf numFmtId="0" fontId="4" fillId="0" borderId="0"/>
    <xf numFmtId="0" fontId="23" fillId="0" borderId="0"/>
    <xf numFmtId="0" fontId="24" fillId="0" borderId="0"/>
    <xf numFmtId="0" fontId="26" fillId="0" borderId="0"/>
    <xf numFmtId="0" fontId="6" fillId="0" borderId="0"/>
    <xf numFmtId="0" fontId="29" fillId="0" borderId="0"/>
    <xf numFmtId="43" fontId="12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42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4" fillId="0" borderId="0"/>
    <xf numFmtId="0" fontId="3" fillId="0" borderId="0"/>
    <xf numFmtId="43" fontId="44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27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190">
    <xf numFmtId="0" fontId="0" fillId="0" borderId="0" xfId="0"/>
    <xf numFmtId="0" fontId="19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12" fillId="0" borderId="0" xfId="0" applyFont="1"/>
    <xf numFmtId="0" fontId="31" fillId="0" borderId="1" xfId="0" applyFont="1" applyBorder="1"/>
    <xf numFmtId="0" fontId="1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 wrapText="1"/>
    </xf>
    <xf numFmtId="166" fontId="21" fillId="0" borderId="1" xfId="13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66" fontId="22" fillId="3" borderId="1" xfId="13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66" fontId="22" fillId="0" borderId="1" xfId="13" applyNumberFormat="1" applyFont="1" applyBorder="1" applyAlignment="1">
      <alignment vertical="center" wrapText="1"/>
    </xf>
    <xf numFmtId="0" fontId="32" fillId="0" borderId="1" xfId="0" applyFont="1" applyBorder="1"/>
    <xf numFmtId="0" fontId="21" fillId="0" borderId="1" xfId="0" applyFont="1" applyBorder="1" applyAlignment="1">
      <alignment vertical="center"/>
    </xf>
    <xf numFmtId="3" fontId="18" fillId="3" borderId="1" xfId="14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166" fontId="21" fillId="3" borderId="1" xfId="1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8" fillId="3" borderId="1" xfId="14" applyNumberFormat="1" applyFont="1" applyFill="1" applyBorder="1" applyAlignment="1">
      <alignment horizontal="center" vertical="center" wrapText="1"/>
    </xf>
    <xf numFmtId="0" fontId="0" fillId="3" borderId="0" xfId="0" applyFill="1"/>
    <xf numFmtId="0" fontId="34" fillId="3" borderId="0" xfId="0" applyFont="1" applyFill="1" applyAlignment="1">
      <alignment horizontal="center"/>
    </xf>
    <xf numFmtId="0" fontId="12" fillId="3" borderId="0" xfId="0" applyFont="1" applyFill="1"/>
    <xf numFmtId="3" fontId="18" fillId="3" borderId="1" xfId="1" applyNumberFormat="1" applyFont="1" applyFill="1" applyBorder="1" applyAlignment="1">
      <alignment vertical="center" wrapText="1"/>
    </xf>
    <xf numFmtId="3" fontId="18" fillId="3" borderId="1" xfId="14" applyNumberFormat="1" applyFont="1" applyFill="1" applyBorder="1" applyAlignment="1">
      <alignment horizontal="center" vertical="center"/>
    </xf>
    <xf numFmtId="3" fontId="20" fillId="3" borderId="1" xfId="1" applyNumberFormat="1" applyFont="1" applyFill="1" applyBorder="1" applyAlignment="1">
      <alignment horizontal="center" vertical="center" wrapText="1"/>
    </xf>
    <xf numFmtId="3" fontId="20" fillId="3" borderId="1" xfId="14" applyNumberFormat="1" applyFont="1" applyFill="1" applyBorder="1" applyAlignment="1">
      <alignment horizontal="center" vertical="center" wrapText="1"/>
    </xf>
    <xf numFmtId="3" fontId="20" fillId="3" borderId="1" xfId="14" applyNumberFormat="1" applyFont="1" applyFill="1" applyBorder="1" applyAlignment="1">
      <alignment horizontal="right" vertical="center"/>
    </xf>
    <xf numFmtId="3" fontId="22" fillId="3" borderId="1" xfId="14" applyNumberFormat="1" applyFont="1" applyFill="1" applyBorder="1" applyAlignment="1">
      <alignment horizontal="center" vertical="center"/>
    </xf>
    <xf numFmtId="3" fontId="20" fillId="3" borderId="1" xfId="14" applyNumberFormat="1" applyFont="1" applyFill="1" applyBorder="1" applyAlignment="1">
      <alignment vertical="center" wrapText="1"/>
    </xf>
    <xf numFmtId="3" fontId="20" fillId="3" borderId="1" xfId="0" applyNumberFormat="1" applyFont="1" applyFill="1" applyBorder="1" applyAlignment="1">
      <alignment vertical="center"/>
    </xf>
    <xf numFmtId="0" fontId="21" fillId="3" borderId="1" xfId="0" applyFont="1" applyFill="1" applyBorder="1" applyAlignment="1">
      <alignment horizontal="left" vertical="center" wrapText="1"/>
    </xf>
    <xf numFmtId="3" fontId="18" fillId="3" borderId="1" xfId="1" applyNumberFormat="1" applyFont="1" applyFill="1" applyBorder="1" applyAlignment="1">
      <alignment horizontal="center" vertical="center" wrapText="1"/>
    </xf>
    <xf numFmtId="3" fontId="18" fillId="3" borderId="1" xfId="3" applyNumberFormat="1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/>
    </xf>
    <xf numFmtId="3" fontId="18" fillId="3" borderId="1" xfId="11" applyNumberFormat="1" applyFont="1" applyFill="1" applyBorder="1" applyAlignment="1">
      <alignment vertical="center" wrapText="1"/>
    </xf>
    <xf numFmtId="3" fontId="18" fillId="3" borderId="1" xfId="14" applyNumberFormat="1" applyFont="1" applyFill="1" applyBorder="1" applyAlignment="1">
      <alignment horizontal="right" vertical="center"/>
    </xf>
    <xf numFmtId="0" fontId="5" fillId="3" borderId="0" xfId="0" applyFont="1" applyFill="1"/>
    <xf numFmtId="3" fontId="33" fillId="3" borderId="1" xfId="14" applyNumberFormat="1" applyFont="1" applyFill="1" applyBorder="1" applyAlignment="1">
      <alignment horizontal="center" vertical="center"/>
    </xf>
    <xf numFmtId="1" fontId="18" fillId="3" borderId="1" xfId="1" applyNumberFormat="1" applyFont="1" applyFill="1" applyBorder="1" applyAlignment="1">
      <alignment horizontal="center" vertical="center" wrapText="1"/>
    </xf>
    <xf numFmtId="3" fontId="18" fillId="0" borderId="1" xfId="14" applyNumberFormat="1" applyFont="1" applyBorder="1" applyAlignment="1">
      <alignment horizontal="right" vertical="center"/>
    </xf>
    <xf numFmtId="169" fontId="18" fillId="0" borderId="1" xfId="14" applyNumberFormat="1" applyFont="1" applyBorder="1" applyAlignment="1">
      <alignment horizontal="right" vertical="center"/>
    </xf>
    <xf numFmtId="3" fontId="18" fillId="3" borderId="1" xfId="14" applyNumberFormat="1" applyFont="1" applyFill="1" applyBorder="1" applyAlignment="1">
      <alignment vertical="center" wrapText="1"/>
    </xf>
    <xf numFmtId="3" fontId="20" fillId="3" borderId="3" xfId="14" applyNumberFormat="1" applyFont="1" applyFill="1" applyBorder="1" applyAlignment="1">
      <alignment horizontal="center" vertical="center" wrapText="1"/>
    </xf>
    <xf numFmtId="3" fontId="20" fillId="3" borderId="1" xfId="14" applyNumberFormat="1" applyFont="1" applyFill="1" applyBorder="1" applyAlignment="1">
      <alignment horizontal="left" vertical="center" wrapText="1"/>
    </xf>
    <xf numFmtId="169" fontId="20" fillId="3" borderId="1" xfId="14" applyNumberFormat="1" applyFont="1" applyFill="1" applyBorder="1" applyAlignment="1">
      <alignment horizontal="right" vertical="center"/>
    </xf>
    <xf numFmtId="0" fontId="21" fillId="3" borderId="0" xfId="0" applyFont="1" applyFill="1"/>
    <xf numFmtId="1" fontId="20" fillId="3" borderId="1" xfId="1" applyNumberFormat="1" applyFont="1" applyFill="1" applyBorder="1" applyAlignment="1">
      <alignment horizontal="center" vertical="center" wrapText="1"/>
    </xf>
    <xf numFmtId="3" fontId="20" fillId="3" borderId="1" xfId="14" applyNumberFormat="1" applyFont="1" applyFill="1" applyBorder="1" applyAlignment="1">
      <alignment horizontal="right" vertical="center" wrapText="1"/>
    </xf>
    <xf numFmtId="0" fontId="19" fillId="3" borderId="0" xfId="0" applyFont="1" applyFill="1"/>
    <xf numFmtId="169" fontId="18" fillId="3" borderId="1" xfId="14" applyNumberFormat="1" applyFont="1" applyFill="1" applyBorder="1" applyAlignment="1">
      <alignment horizontal="right" vertical="center"/>
    </xf>
    <xf numFmtId="3" fontId="18" fillId="3" borderId="2" xfId="14" applyNumberFormat="1" applyFont="1" applyFill="1" applyBorder="1" applyAlignment="1">
      <alignment horizontal="center" vertical="center" wrapText="1"/>
    </xf>
    <xf numFmtId="3" fontId="22" fillId="0" borderId="1" xfId="14" applyNumberFormat="1" applyFont="1" applyBorder="1" applyAlignment="1">
      <alignment horizontal="right" vertical="center"/>
    </xf>
    <xf numFmtId="3" fontId="33" fillId="3" borderId="1" xfId="0" applyNumberFormat="1" applyFont="1" applyFill="1" applyBorder="1" applyAlignment="1">
      <alignment vertical="center"/>
    </xf>
    <xf numFmtId="3" fontId="20" fillId="4" borderId="1" xfId="14" applyNumberFormat="1" applyFont="1" applyFill="1" applyBorder="1" applyAlignment="1">
      <alignment horizontal="center" vertical="center" wrapText="1"/>
    </xf>
    <xf numFmtId="3" fontId="20" fillId="4" borderId="1" xfId="14" applyNumberFormat="1" applyFont="1" applyFill="1" applyBorder="1" applyAlignment="1">
      <alignment horizontal="left" vertical="center" wrapText="1"/>
    </xf>
    <xf numFmtId="3" fontId="18" fillId="4" borderId="1" xfId="14" applyNumberFormat="1" applyFont="1" applyFill="1" applyBorder="1" applyAlignment="1">
      <alignment horizontal="center" vertical="center" wrapText="1"/>
    </xf>
    <xf numFmtId="3" fontId="18" fillId="4" borderId="3" xfId="14" applyNumberFormat="1" applyFont="1" applyFill="1" applyBorder="1" applyAlignment="1">
      <alignment horizontal="center" vertical="center" wrapText="1"/>
    </xf>
    <xf numFmtId="3" fontId="33" fillId="4" borderId="1" xfId="14" applyNumberFormat="1" applyFont="1" applyFill="1" applyBorder="1" applyAlignment="1">
      <alignment horizontal="center" vertical="center"/>
    </xf>
    <xf numFmtId="3" fontId="20" fillId="4" borderId="1" xfId="14" applyNumberFormat="1" applyFont="1" applyFill="1" applyBorder="1" applyAlignment="1">
      <alignment vertical="center" wrapText="1"/>
    </xf>
    <xf numFmtId="3" fontId="20" fillId="4" borderId="1" xfId="1" applyNumberFormat="1" applyFont="1" applyFill="1" applyBorder="1" applyAlignment="1">
      <alignment horizontal="center" vertical="center" wrapText="1"/>
    </xf>
    <xf numFmtId="3" fontId="20" fillId="4" borderId="1" xfId="14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left" vertical="center" wrapText="1"/>
    </xf>
    <xf numFmtId="3" fontId="20" fillId="3" borderId="1" xfId="3" applyNumberFormat="1" applyFont="1" applyFill="1" applyBorder="1" applyAlignment="1">
      <alignment vertical="center" wrapText="1"/>
    </xf>
    <xf numFmtId="3" fontId="20" fillId="3" borderId="1" xfId="11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169" fontId="20" fillId="3" borderId="1" xfId="14" applyNumberFormat="1" applyFont="1" applyFill="1" applyBorder="1" applyAlignment="1">
      <alignment horizontal="right" vertical="center" wrapText="1"/>
    </xf>
    <xf numFmtId="169" fontId="20" fillId="3" borderId="1" xfId="0" applyNumberFormat="1" applyFont="1" applyFill="1" applyBorder="1" applyAlignment="1">
      <alignment horizontal="right" vertical="center"/>
    </xf>
    <xf numFmtId="3" fontId="20" fillId="3" borderId="1" xfId="1" applyNumberFormat="1" applyFont="1" applyFill="1" applyBorder="1" applyAlignment="1">
      <alignment horizontal="left" vertical="center" wrapText="1"/>
    </xf>
    <xf numFmtId="3" fontId="33" fillId="3" borderId="1" xfId="14" applyNumberFormat="1" applyFont="1" applyFill="1" applyBorder="1" applyAlignment="1">
      <alignment horizontal="right" vertical="center"/>
    </xf>
    <xf numFmtId="3" fontId="20" fillId="3" borderId="2" xfId="14" applyNumberFormat="1" applyFont="1" applyFill="1" applyBorder="1" applyAlignment="1">
      <alignment horizontal="center" vertical="center" wrapText="1"/>
    </xf>
    <xf numFmtId="168" fontId="18" fillId="0" borderId="1" xfId="13" applyNumberFormat="1" applyFont="1" applyFill="1" applyBorder="1" applyAlignment="1">
      <alignment vertical="center" wrapText="1"/>
    </xf>
    <xf numFmtId="168" fontId="18" fillId="3" borderId="1" xfId="14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vertical="center" wrapText="1"/>
    </xf>
    <xf numFmtId="168" fontId="18" fillId="0" borderId="1" xfId="13" applyNumberFormat="1" applyFont="1" applyBorder="1" applyAlignment="1">
      <alignment vertical="center"/>
    </xf>
    <xf numFmtId="168" fontId="18" fillId="0" borderId="1" xfId="0" applyNumberFormat="1" applyFont="1" applyBorder="1" applyAlignment="1">
      <alignment vertical="center"/>
    </xf>
    <xf numFmtId="168" fontId="18" fillId="0" borderId="1" xfId="0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168" fontId="18" fillId="0" borderId="1" xfId="20" applyNumberFormat="1" applyFont="1" applyBorder="1" applyAlignment="1">
      <alignment vertical="center"/>
    </xf>
    <xf numFmtId="0" fontId="18" fillId="0" borderId="1" xfId="0" applyFont="1" applyBorder="1"/>
    <xf numFmtId="0" fontId="18" fillId="3" borderId="0" xfId="0" applyFont="1" applyFill="1"/>
    <xf numFmtId="3" fontId="20" fillId="3" borderId="5" xfId="14" applyNumberFormat="1" applyFont="1" applyFill="1" applyBorder="1" applyAlignment="1">
      <alignment horizontal="right" vertical="center"/>
    </xf>
    <xf numFmtId="3" fontId="18" fillId="0" borderId="5" xfId="14" applyNumberFormat="1" applyFont="1" applyBorder="1" applyAlignment="1">
      <alignment horizontal="right" vertical="center"/>
    </xf>
    <xf numFmtId="168" fontId="18" fillId="0" borderId="3" xfId="0" applyNumberFormat="1" applyFont="1" applyBorder="1" applyAlignment="1">
      <alignment vertical="center"/>
    </xf>
    <xf numFmtId="169" fontId="18" fillId="0" borderId="2" xfId="14" applyNumberFormat="1" applyFont="1" applyBorder="1" applyAlignment="1">
      <alignment horizontal="right" vertical="center"/>
    </xf>
    <xf numFmtId="0" fontId="35" fillId="0" borderId="1" xfId="0" applyFont="1" applyBorder="1" applyAlignment="1">
      <alignment horizontal="right" vertical="center"/>
    </xf>
    <xf numFmtId="3" fontId="18" fillId="5" borderId="2" xfId="14" applyNumberFormat="1" applyFont="1" applyFill="1" applyBorder="1" applyAlignment="1">
      <alignment horizontal="center" vertical="center" wrapText="1"/>
    </xf>
    <xf numFmtId="3" fontId="18" fillId="3" borderId="1" xfId="13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3" fontId="18" fillId="3" borderId="1" xfId="13" applyNumberFormat="1" applyFont="1" applyFill="1" applyBorder="1" applyAlignment="1">
      <alignment horizontal="right" vertical="center"/>
    </xf>
    <xf numFmtId="1" fontId="18" fillId="0" borderId="1" xfId="0" applyNumberFormat="1" applyFont="1" applyBorder="1" applyAlignment="1">
      <alignment horizontal="right" vertical="center"/>
    </xf>
    <xf numFmtId="166" fontId="7" fillId="0" borderId="12" xfId="13" applyNumberFormat="1" applyFont="1" applyFill="1" applyBorder="1" applyAlignment="1">
      <alignment horizontal="center" vertical="center" wrapText="1"/>
    </xf>
    <xf numFmtId="166" fontId="7" fillId="0" borderId="12" xfId="13" applyNumberFormat="1" applyFont="1" applyFill="1" applyBorder="1" applyAlignment="1">
      <alignment vertical="center" wrapText="1"/>
    </xf>
    <xf numFmtId="166" fontId="7" fillId="0" borderId="0" xfId="13" applyNumberFormat="1" applyFont="1" applyFill="1"/>
    <xf numFmtId="0" fontId="7" fillId="0" borderId="12" xfId="13" applyNumberFormat="1" applyFont="1" applyFill="1" applyBorder="1" applyAlignment="1">
      <alignment horizontal="center" vertical="center" wrapText="1"/>
    </xf>
    <xf numFmtId="0" fontId="7" fillId="0" borderId="0" xfId="13" applyNumberFormat="1" applyFont="1" applyFill="1" applyAlignment="1">
      <alignment horizontal="center" vertical="center"/>
    </xf>
    <xf numFmtId="0" fontId="36" fillId="0" borderId="0" xfId="13" applyNumberFormat="1" applyFont="1" applyFill="1" applyAlignment="1">
      <alignment horizontal="center" wrapText="1"/>
    </xf>
    <xf numFmtId="0" fontId="7" fillId="0" borderId="0" xfId="13" applyNumberFormat="1" applyFont="1" applyFill="1" applyAlignment="1">
      <alignment horizontal="center"/>
    </xf>
    <xf numFmtId="0" fontId="7" fillId="0" borderId="1" xfId="13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27" applyFont="1" applyBorder="1" applyAlignment="1">
      <alignment horizontal="center" vertical="center" wrapText="1"/>
    </xf>
    <xf numFmtId="0" fontId="36" fillId="0" borderId="13" xfId="13" applyNumberFormat="1" applyFont="1" applyFill="1" applyBorder="1" applyAlignment="1">
      <alignment horizontal="center" vertical="center" wrapText="1"/>
    </xf>
    <xf numFmtId="3" fontId="36" fillId="0" borderId="13" xfId="49" applyNumberFormat="1" applyFont="1" applyFill="1" applyBorder="1" applyAlignment="1">
      <alignment vertical="center" wrapText="1"/>
    </xf>
    <xf numFmtId="3" fontId="7" fillId="0" borderId="12" xfId="49" applyNumberFormat="1" applyFont="1" applyFill="1" applyBorder="1" applyAlignment="1">
      <alignment horizontal="right" vertical="center" wrapText="1"/>
    </xf>
    <xf numFmtId="3" fontId="7" fillId="0" borderId="0" xfId="47" applyNumberFormat="1" applyFont="1" applyAlignment="1">
      <alignment vertical="center"/>
    </xf>
    <xf numFmtId="3" fontId="45" fillId="0" borderId="10" xfId="47" applyNumberFormat="1" applyFont="1" applyBorder="1" applyAlignment="1">
      <alignment vertical="center" wrapText="1"/>
    </xf>
    <xf numFmtId="3" fontId="36" fillId="0" borderId="13" xfId="47" applyNumberFormat="1" applyFont="1" applyBorder="1" applyAlignment="1">
      <alignment horizontal="center" vertical="center" wrapText="1"/>
    </xf>
    <xf numFmtId="3" fontId="36" fillId="0" borderId="0" xfId="47" applyNumberFormat="1" applyFont="1" applyAlignment="1">
      <alignment vertical="center"/>
    </xf>
    <xf numFmtId="3" fontId="7" fillId="0" borderId="12" xfId="47" applyNumberFormat="1" applyFont="1" applyBorder="1" applyAlignment="1">
      <alignment vertical="center" wrapText="1"/>
    </xf>
    <xf numFmtId="3" fontId="7" fillId="0" borderId="12" xfId="47" applyNumberFormat="1" applyFont="1" applyBorder="1" applyAlignment="1">
      <alignment horizontal="right" vertical="center" wrapText="1"/>
    </xf>
    <xf numFmtId="0" fontId="7" fillId="0" borderId="12" xfId="47" applyFont="1" applyBorder="1" applyAlignment="1">
      <alignment horizontal="left" vertical="center" wrapText="1"/>
    </xf>
    <xf numFmtId="3" fontId="7" fillId="0" borderId="12" xfId="47" quotePrefix="1" applyNumberFormat="1" applyFont="1" applyBorder="1" applyAlignment="1">
      <alignment horizontal="center" vertical="center" wrapText="1"/>
    </xf>
    <xf numFmtId="170" fontId="7" fillId="0" borderId="12" xfId="49" applyNumberFormat="1" applyFont="1" applyFill="1" applyBorder="1" applyAlignment="1">
      <alignment horizontal="right" vertical="center" wrapText="1"/>
    </xf>
    <xf numFmtId="3" fontId="36" fillId="0" borderId="0" xfId="47" applyNumberFormat="1" applyFont="1" applyAlignment="1">
      <alignment horizontal="center" vertical="center"/>
    </xf>
    <xf numFmtId="3" fontId="7" fillId="0" borderId="0" xfId="47" applyNumberFormat="1" applyFont="1" applyAlignment="1">
      <alignment horizontal="center" vertical="center"/>
    </xf>
    <xf numFmtId="3" fontId="45" fillId="0" borderId="10" xfId="47" applyNumberFormat="1" applyFont="1" applyBorder="1" applyAlignment="1">
      <alignment horizontal="center" vertical="center" wrapText="1"/>
    </xf>
    <xf numFmtId="0" fontId="38" fillId="0" borderId="0" xfId="27" applyFont="1"/>
    <xf numFmtId="0" fontId="41" fillId="0" borderId="0" xfId="57" applyFont="1"/>
    <xf numFmtId="0" fontId="7" fillId="0" borderId="0" xfId="27" applyFont="1" applyAlignment="1">
      <alignment vertical="center"/>
    </xf>
    <xf numFmtId="0" fontId="7" fillId="0" borderId="0" xfId="27" applyFont="1" applyAlignment="1">
      <alignment horizontal="left" vertical="center"/>
    </xf>
    <xf numFmtId="0" fontId="7" fillId="0" borderId="0" xfId="27" applyFont="1" applyAlignment="1">
      <alignment vertical="center" wrapText="1"/>
    </xf>
    <xf numFmtId="0" fontId="7" fillId="0" borderId="0" xfId="27" applyFont="1" applyAlignment="1">
      <alignment horizontal="center" vertical="center" wrapText="1"/>
    </xf>
    <xf numFmtId="0" fontId="7" fillId="0" borderId="0" xfId="27" applyFont="1" applyAlignment="1">
      <alignment horizontal="center" vertical="center"/>
    </xf>
    <xf numFmtId="0" fontId="7" fillId="0" borderId="0" xfId="27" applyFont="1"/>
    <xf numFmtId="166" fontId="47" fillId="0" borderId="13" xfId="1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6" fillId="0" borderId="0" xfId="27" applyFont="1" applyAlignment="1">
      <alignment horizontal="center"/>
    </xf>
    <xf numFmtId="0" fontId="36" fillId="0" borderId="0" xfId="27" applyFont="1" applyAlignment="1">
      <alignment horizontal="left" wrapText="1"/>
    </xf>
    <xf numFmtId="0" fontId="36" fillId="0" borderId="0" xfId="27" applyFont="1" applyAlignment="1">
      <alignment wrapText="1"/>
    </xf>
    <xf numFmtId="0" fontId="36" fillId="0" borderId="0" xfId="27" applyFont="1" applyAlignment="1">
      <alignment horizontal="center" wrapText="1"/>
    </xf>
    <xf numFmtId="166" fontId="36" fillId="0" borderId="0" xfId="27" applyNumberFormat="1" applyFont="1"/>
    <xf numFmtId="0" fontId="36" fillId="0" borderId="0" xfId="27" applyFont="1"/>
    <xf numFmtId="0" fontId="7" fillId="0" borderId="0" xfId="27" applyFont="1" applyAlignment="1">
      <alignment horizontal="left"/>
    </xf>
    <xf numFmtId="0" fontId="7" fillId="0" borderId="0" xfId="27" applyFont="1" applyAlignment="1">
      <alignment wrapText="1"/>
    </xf>
    <xf numFmtId="0" fontId="7" fillId="0" borderId="0" xfId="27" applyFont="1" applyAlignment="1">
      <alignment horizontal="center" wrapText="1"/>
    </xf>
    <xf numFmtId="0" fontId="7" fillId="0" borderId="0" xfId="27" applyFont="1" applyAlignment="1">
      <alignment horizontal="center"/>
    </xf>
    <xf numFmtId="0" fontId="36" fillId="0" borderId="13" xfId="27" applyFont="1" applyBorder="1" applyAlignment="1">
      <alignment horizontal="center" vertical="center" wrapText="1"/>
    </xf>
    <xf numFmtId="0" fontId="7" fillId="0" borderId="1" xfId="27" applyFont="1" applyBorder="1" applyAlignment="1">
      <alignment horizontal="center" vertical="center"/>
    </xf>
    <xf numFmtId="3" fontId="36" fillId="0" borderId="3" xfId="47" applyNumberFormat="1" applyFont="1" applyBorder="1" applyAlignment="1">
      <alignment horizontal="center" vertical="center" wrapText="1"/>
    </xf>
    <xf numFmtId="0" fontId="7" fillId="0" borderId="12" xfId="47" applyFont="1" applyBorder="1" applyAlignment="1">
      <alignment horizontal="center" vertical="center" wrapText="1"/>
    </xf>
    <xf numFmtId="3" fontId="36" fillId="0" borderId="3" xfId="48" applyNumberFormat="1" applyFont="1" applyBorder="1" applyAlignment="1">
      <alignment horizontal="center" vertical="center" wrapText="1"/>
    </xf>
    <xf numFmtId="3" fontId="39" fillId="0" borderId="0" xfId="47" applyNumberFormat="1" applyFont="1" applyAlignment="1">
      <alignment horizontal="right"/>
    </xf>
    <xf numFmtId="0" fontId="36" fillId="0" borderId="1" xfId="43" applyFont="1" applyBorder="1" applyAlignment="1">
      <alignment horizontal="center" vertical="center" wrapText="1"/>
    </xf>
    <xf numFmtId="3" fontId="40" fillId="0" borderId="0" xfId="38" applyNumberFormat="1" applyFont="1" applyAlignment="1">
      <alignment horizontal="center" vertical="center"/>
    </xf>
    <xf numFmtId="3" fontId="42" fillId="0" borderId="0" xfId="38" applyNumberFormat="1" applyFont="1" applyAlignment="1">
      <alignment horizontal="center" vertical="center"/>
    </xf>
    <xf numFmtId="0" fontId="48" fillId="0" borderId="0" xfId="27" applyFont="1" applyAlignment="1">
      <alignment horizontal="center" vertical="center" wrapText="1"/>
    </xf>
    <xf numFmtId="0" fontId="36" fillId="0" borderId="1" xfId="27" applyFont="1" applyBorder="1" applyAlignment="1">
      <alignment horizontal="center" vertical="center" wrapText="1"/>
    </xf>
    <xf numFmtId="166" fontId="39" fillId="0" borderId="0" xfId="13" applyNumberFormat="1" applyFont="1" applyFill="1" applyBorder="1" applyAlignment="1">
      <alignment horizontal="center"/>
    </xf>
    <xf numFmtId="0" fontId="7" fillId="0" borderId="1" xfId="27" applyFont="1" applyBorder="1" applyAlignment="1">
      <alignment horizontal="center" vertical="center"/>
    </xf>
    <xf numFmtId="0" fontId="36" fillId="0" borderId="1" xfId="13" applyNumberFormat="1" applyFont="1" applyFill="1" applyBorder="1" applyAlignment="1">
      <alignment horizontal="center" vertical="center" wrapText="1"/>
    </xf>
    <xf numFmtId="0" fontId="7" fillId="0" borderId="1" xfId="27" applyFont="1" applyBorder="1" applyAlignment="1">
      <alignment horizontal="center" vertical="center" wrapText="1"/>
    </xf>
    <xf numFmtId="166" fontId="36" fillId="0" borderId="1" xfId="13" applyNumberFormat="1" applyFont="1" applyFill="1" applyBorder="1" applyAlignment="1">
      <alignment horizontal="center" vertical="center" wrapText="1"/>
    </xf>
    <xf numFmtId="3" fontId="48" fillId="0" borderId="0" xfId="47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/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3" fontId="18" fillId="5" borderId="3" xfId="14" applyNumberFormat="1" applyFont="1" applyFill="1" applyBorder="1" applyAlignment="1">
      <alignment horizontal="center" vertical="center" wrapText="1"/>
    </xf>
    <xf numFmtId="3" fontId="18" fillId="5" borderId="4" xfId="14" applyNumberFormat="1" applyFont="1" applyFill="1" applyBorder="1" applyAlignment="1">
      <alignment horizontal="center" vertical="center" wrapText="1"/>
    </xf>
    <xf numFmtId="3" fontId="18" fillId="5" borderId="2" xfId="14" applyNumberFormat="1" applyFont="1" applyFill="1" applyBorder="1" applyAlignment="1">
      <alignment horizontal="center" vertical="center" wrapText="1"/>
    </xf>
    <xf numFmtId="3" fontId="18" fillId="3" borderId="3" xfId="14" applyNumberFormat="1" applyFont="1" applyFill="1" applyBorder="1" applyAlignment="1">
      <alignment horizontal="center" vertical="center" wrapText="1"/>
    </xf>
    <xf numFmtId="3" fontId="18" fillId="3" borderId="4" xfId="14" applyNumberFormat="1" applyFont="1" applyFill="1" applyBorder="1" applyAlignment="1">
      <alignment horizontal="center" vertical="center" wrapText="1"/>
    </xf>
    <xf numFmtId="3" fontId="18" fillId="3" borderId="2" xfId="14" applyNumberFormat="1" applyFont="1" applyFill="1" applyBorder="1" applyAlignment="1">
      <alignment horizontal="center" vertical="center" wrapText="1"/>
    </xf>
    <xf numFmtId="3" fontId="20" fillId="3" borderId="1" xfId="14" applyNumberFormat="1" applyFont="1" applyFill="1" applyBorder="1" applyAlignment="1">
      <alignment horizontal="center" vertical="center" wrapText="1"/>
    </xf>
    <xf numFmtId="3" fontId="20" fillId="3" borderId="3" xfId="14" applyNumberFormat="1" applyFont="1" applyFill="1" applyBorder="1" applyAlignment="1">
      <alignment horizontal="center" vertical="center" wrapText="1"/>
    </xf>
    <xf numFmtId="3" fontId="20" fillId="3" borderId="4" xfId="14" applyNumberFormat="1" applyFont="1" applyFill="1" applyBorder="1" applyAlignment="1">
      <alignment horizontal="center" vertical="center" wrapText="1"/>
    </xf>
    <xf numFmtId="3" fontId="20" fillId="3" borderId="2" xfId="14" applyNumberFormat="1" applyFont="1" applyFill="1" applyBorder="1" applyAlignment="1">
      <alignment horizontal="center" vertical="center" wrapText="1"/>
    </xf>
  </cellXfs>
  <cellStyles count="61">
    <cellStyle name="Comma" xfId="13" builtinId="3"/>
    <cellStyle name="Comma [0] 2 3 2" xfId="6" xr:uid="{00000000-0005-0000-0000-000001000000}"/>
    <cellStyle name="Comma 10 10 2" xfId="11" xr:uid="{00000000-0005-0000-0000-000002000000}"/>
    <cellStyle name="Comma 11" xfId="23" xr:uid="{00000000-0005-0000-0000-000003000000}"/>
    <cellStyle name="Comma 12" xfId="22" xr:uid="{00000000-0005-0000-0000-000004000000}"/>
    <cellStyle name="Comma 2" xfId="26" xr:uid="{00000000-0005-0000-0000-000005000000}"/>
    <cellStyle name="Comma 2 3" xfId="25" xr:uid="{00000000-0005-0000-0000-000006000000}"/>
    <cellStyle name="Comma 2 3 2" xfId="55" xr:uid="{00000000-0005-0000-0000-000007000000}"/>
    <cellStyle name="Comma 2_22 Tổng hợp điểm thi của thí sinh dự thi CC ngày 23.24.2012 đã kiểm tra_CHUAN" xfId="3" xr:uid="{00000000-0005-0000-0000-000008000000}"/>
    <cellStyle name="Comma 20" xfId="60" xr:uid="{00000000-0005-0000-0000-000009000000}"/>
    <cellStyle name="Comma 3" xfId="4" xr:uid="{00000000-0005-0000-0000-00000A000000}"/>
    <cellStyle name="Comma 3 7" xfId="29" xr:uid="{00000000-0005-0000-0000-00000B000000}"/>
    <cellStyle name="Comma 4" xfId="28" xr:uid="{00000000-0005-0000-0000-00000C000000}"/>
    <cellStyle name="Comma 4 2 3 2" xfId="12" xr:uid="{00000000-0005-0000-0000-00000D000000}"/>
    <cellStyle name="Comma 4 3 2 2 2" xfId="7" xr:uid="{00000000-0005-0000-0000-00000E000000}"/>
    <cellStyle name="Comma 5" xfId="41" xr:uid="{00000000-0005-0000-0000-00000F000000}"/>
    <cellStyle name="Comma 6" xfId="42" xr:uid="{00000000-0005-0000-0000-000010000000}"/>
    <cellStyle name="Comma 7" xfId="46" xr:uid="{00000000-0005-0000-0000-000011000000}"/>
    <cellStyle name="Comma 7 2" xfId="51" xr:uid="{00000000-0005-0000-0000-000012000000}"/>
    <cellStyle name="Comma 7 3" xfId="58" xr:uid="{00000000-0005-0000-0000-000013000000}"/>
    <cellStyle name="Comma 8" xfId="49" xr:uid="{00000000-0005-0000-0000-000014000000}"/>
    <cellStyle name="Normal" xfId="0" builtinId="0"/>
    <cellStyle name="Normal 10" xfId="1" xr:uid="{00000000-0005-0000-0000-000016000000}"/>
    <cellStyle name="Normal 10 2" xfId="54" xr:uid="{00000000-0005-0000-0000-000017000000}"/>
    <cellStyle name="Normal 10 4" xfId="8" xr:uid="{00000000-0005-0000-0000-000018000000}"/>
    <cellStyle name="Normal 11" xfId="5" xr:uid="{00000000-0005-0000-0000-000019000000}"/>
    <cellStyle name="Normal 2" xfId="27" xr:uid="{00000000-0005-0000-0000-00001A000000}"/>
    <cellStyle name="Normal 2 10" xfId="18" xr:uid="{00000000-0005-0000-0000-00001B000000}"/>
    <cellStyle name="Normal 2 11" xfId="16" xr:uid="{00000000-0005-0000-0000-00001C000000}"/>
    <cellStyle name="Normal 2 11 2" xfId="57" xr:uid="{00000000-0005-0000-0000-00001D000000}"/>
    <cellStyle name="Normal 2 2" xfId="56" xr:uid="{00000000-0005-0000-0000-00001E000000}"/>
    <cellStyle name="Normal 2 2 2" xfId="24" xr:uid="{00000000-0005-0000-0000-00001F000000}"/>
    <cellStyle name="Normal 2 26" xfId="9" xr:uid="{00000000-0005-0000-0000-000020000000}"/>
    <cellStyle name="Normal 2 3" xfId="17" xr:uid="{00000000-0005-0000-0000-000021000000}"/>
    <cellStyle name="Normal 2 4 2 2" xfId="38" xr:uid="{00000000-0005-0000-0000-000022000000}"/>
    <cellStyle name="Normal 2 5 2" xfId="32" xr:uid="{00000000-0005-0000-0000-000023000000}"/>
    <cellStyle name="Normal 2 9" xfId="19" xr:uid="{00000000-0005-0000-0000-000024000000}"/>
    <cellStyle name="Normal 2_PHU LỤC HUONG DAN THUC HIEN 2015 (24-12)" xfId="53" xr:uid="{00000000-0005-0000-0000-000025000000}"/>
    <cellStyle name="Normal 3" xfId="20" xr:uid="{00000000-0005-0000-0000-000026000000}"/>
    <cellStyle name="Normal 3 2" xfId="39" xr:uid="{00000000-0005-0000-0000-000027000000}"/>
    <cellStyle name="Normal 3 3" xfId="40" xr:uid="{00000000-0005-0000-0000-000028000000}"/>
    <cellStyle name="Normal 3 5" xfId="15" xr:uid="{00000000-0005-0000-0000-000029000000}"/>
    <cellStyle name="Normal 3 6 2" xfId="31" xr:uid="{00000000-0005-0000-0000-00002A000000}"/>
    <cellStyle name="Normal 4" xfId="43" xr:uid="{00000000-0005-0000-0000-00002B000000}"/>
    <cellStyle name="Normal 4 2" xfId="33" xr:uid="{00000000-0005-0000-0000-00002C000000}"/>
    <cellStyle name="Normal 4 2 3" xfId="35" xr:uid="{00000000-0005-0000-0000-00002D000000}"/>
    <cellStyle name="Normal 4 3" xfId="48" xr:uid="{00000000-0005-0000-0000-00002E000000}"/>
    <cellStyle name="Normal 45" xfId="59" xr:uid="{00000000-0005-0000-0000-00002F000000}"/>
    <cellStyle name="Normal 5" xfId="47" xr:uid="{00000000-0005-0000-0000-000030000000}"/>
    <cellStyle name="Normal 5 2" xfId="50" xr:uid="{00000000-0005-0000-0000-000031000000}"/>
    <cellStyle name="Normal 55" xfId="34" xr:uid="{00000000-0005-0000-0000-000032000000}"/>
    <cellStyle name="Normal 56" xfId="36" xr:uid="{00000000-0005-0000-0000-000033000000}"/>
    <cellStyle name="Normal 6" xfId="2" xr:uid="{00000000-0005-0000-0000-000034000000}"/>
    <cellStyle name="Normal 6 2" xfId="37" xr:uid="{00000000-0005-0000-0000-000035000000}"/>
    <cellStyle name="Normal 6 3" xfId="52" xr:uid="{00000000-0005-0000-0000-000036000000}"/>
    <cellStyle name="Normal 79" xfId="30" xr:uid="{00000000-0005-0000-0000-000037000000}"/>
    <cellStyle name="Normal 85" xfId="10" xr:uid="{00000000-0005-0000-0000-000038000000}"/>
    <cellStyle name="Normal_Bieu mau (CV ) 2 2" xfId="14" xr:uid="{00000000-0005-0000-0000-000039000000}"/>
    <cellStyle name="Percent 2" xfId="44" xr:uid="{00000000-0005-0000-0000-00003A000000}"/>
    <cellStyle name="Percent 2 3" xfId="21" xr:uid="{00000000-0005-0000-0000-00003B000000}"/>
    <cellStyle name="Style 1" xfId="45" xr:uid="{00000000-0005-0000-0000-00003C000000}"/>
  </cellStyles>
  <dxfs count="8"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" name="Text Box 7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" name="Text Box 7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" name="Text Box 7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" name="Text Box 7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" name="Text Box 7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" name="Text Box 7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" name="Text Box 7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" name="Text Box 7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" name="Text Box 7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" name="Text Box 7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" name="Text Box 7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" name="Text Box 7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8" name="Text Box 7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9" name="Text Box 7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0" name="Text Box 7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1" name="Text Box 7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2" name="Text Box 7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3" name="Text Box 7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4" name="Text Box 7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5" name="Text Box 7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6" name="Text Box 7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7" name="Text Box 7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8" name="Text Box 7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29" name="Text Box 7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0" name="Text Box 7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1" name="Text Box 7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2" name="Text Box 7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3" name="Text Box 7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4" name="Text Box 7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5" name="Text Box 7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6" name="Text Box 7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7" name="Text Box 7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8" name="Text Box 7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39" name="Text Box 7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0" name="Text Box 7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1" name="Text Box 7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2" name="Text Box 7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3" name="Text Box 7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4" name="Text Box 7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5" name="Text Box 7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6" name="Text Box 7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7" name="Text Box 7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8" name="Text Box 7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49" name="Text Box 7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0" name="Text Box 7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1" name="Text Box 7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2" name="Text Box 7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3" name="Text Box 7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4" name="Text Box 7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8" name="Text Box 7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59" name="Text Box 7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0" name="Text Box 7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1" name="Text Box 7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2" name="Text Box 7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3" name="Text Box 7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6" name="Text Box 7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7" name="Text Box 7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8" name="Text Box 7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69" name="Text Box 7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2" name="Text Box 7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3" name="Text Box 7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4" name="Text Box 7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5" name="Text Box 7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6" name="Text Box 7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7" name="Text Box 7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0" name="Text Box 7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1" name="Text Box 7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2" name="Text Box 7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3" name="Text Box 7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4" name="Text Box 7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5" name="Text Box 7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6" name="Text Box 7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7" name="Text Box 7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8" name="Text Box 7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89" name="Text Box 7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0" name="Text Box 7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1" name="Text Box 7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2" name="Text Box 78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3" name="Text Box 7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4" name="Text Box 7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5" name="Text Box 7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6" name="Text Box 7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7" name="Text Box 7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8" name="Text Box 7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99" name="Text Box 7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0" name="Text Box 7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1" name="Text Box 7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4" name="Text Box 78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5" name="Text Box 7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6" name="Text Box 7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7" name="Text Box 7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8" name="Text Box 7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09" name="Text Box 7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0" name="Text Box 7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1" name="Text Box 7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2" name="Text Box 7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3" name="Text Box 7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4" name="Text Box 7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5" name="Text Box 7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6" name="Text Box 7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7" name="Text Box 7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8" name="Text Box 7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19" name="Text Box 7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0" name="Text Box 7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1" name="Text Box 7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2" name="Text Box 7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3" name="Text Box 79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4" name="Text Box 78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5" name="Text Box 79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6" name="Text Box 7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7" name="Text Box 79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8" name="Text Box 78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29" name="Text Box 79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0" name="Text Box 78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1" name="Text Box 79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2" name="Text Box 78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3" name="Text Box 79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4" name="Text Box 78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5" name="Text Box 79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6" name="Text Box 7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7" name="Text Box 7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8" name="Text Box 7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39" name="Text Box 7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0" name="Text Box 7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1" name="Text Box 7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2" name="Text Box 7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3" name="Text Box 7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4" name="Text Box 7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5" name="Text Box 7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6" name="Text Box 7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7" name="Text Box 7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0" name="Text Box 7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1" name="Text Box 7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2" name="Text Box 7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3" name="Text Box 79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4" name="Text Box 7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5" name="Text Box 79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6" name="Text Box 7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7" name="Text Box 79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8" name="Text Box 7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59" name="Text Box 79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60" name="Text Box 78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261754</xdr:rowOff>
    </xdr:to>
    <xdr:sp macro="" textlink="">
      <xdr:nvSpPr>
        <xdr:cNvPr id="161" name="Text Box 79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2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2" name="Text Box 78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3" name="Text Box 79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4" name="Text Box 78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5" name="Text Box 79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6" name="Text Box 78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7" name="Text Box 79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8" name="Text Box 78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69" name="Text Box 79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0" name="Text Box 7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1" name="Text Box 7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2" name="Text Box 78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3" name="Text Box 7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4" name="Text Box 7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5" name="Text Box 7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6" name="Text Box 7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7" name="Text Box 7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8" name="Text Box 7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79" name="Text Box 7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0" name="Text Box 7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1" name="Text Box 7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2" name="Text Box 7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3" name="Text Box 7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4" name="Text Box 78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5" name="Text Box 79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6" name="Text Box 78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7" name="Text Box 7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8" name="Text Box 78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89" name="Text Box 7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0" name="Text Box 7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1" name="Text Box 7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2" name="Text Box 78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3" name="Text Box 79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6" name="Text Box 78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7" name="Text Box 79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8" name="Text Box 78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199" name="Text Box 79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0" name="Text Box 78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1" name="Text Box 79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2" name="Text Box 78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3" name="Text Box 79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4" name="Text Box 78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5" name="Text Box 79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6" name="Text Box 78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7" name="Text Box 79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8" name="Text Box 78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09" name="Text Box 7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0" name="Text Box 78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1" name="Text Box 79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2" name="Text Box 78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3" name="Text Box 79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4" name="Text Box 78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5" name="Text Box 79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6" name="Text Box 78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7" name="Text Box 79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8" name="Text Box 7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19" name="Text Box 7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0" name="Text Box 7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1" name="Text Box 7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2" name="Text Box 7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3" name="Text Box 7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4" name="Text Box 7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5" name="Text Box 7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6" name="Text Box 78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7" name="Text Box 79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8" name="Text Box 78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29" name="Text Box 79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0" name="Text Box 78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1" name="Text Box 79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2" name="Text Box 78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3" name="Text Box 79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4" name="Text Box 7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5" name="Text Box 79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6" name="Text Box 78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8" name="Text Box 78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39" name="Text Box 79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1" name="Text Box 78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2" name="Text Box 79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3" name="Text Box 78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4" name="Text Box 79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5" name="Text Box 78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6" name="Text Box 79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7" name="Text Box 78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8" name="Text Box 79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49" name="Text Box 7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0" name="Text Box 7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1" name="Text Box 78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2" name="Text Box 79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3" name="Text Box 78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4" name="Text Box 79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5" name="Text Box 78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6" name="Text Box 79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7" name="Text Box 78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8" name="Text Box 79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59" name="Text Box 7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0" name="Text Box 7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1" name="Text Box 78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2" name="Text Box 79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3" name="Text Box 78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4" name="Text Box 79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5" name="Text Box 78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6" name="Text Box 79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7" name="Text Box 78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8" name="Text Box 7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69" name="Text Box 7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0" name="Text Box 7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1" name="Text Box 78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2" name="Text Box 79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3" name="Text Box 78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4" name="Text Box 79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5" name="Text Box 7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6" name="Text Box 79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7" name="Text Box 78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8" name="Text Box 79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79" name="Text Box 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0" name="Text Box 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1" name="Text Box 78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2" name="Text Box 79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3" name="Text Box 78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4" name="Text Box 79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5" name="Text Box 78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6" name="Text Box 79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7" name="Text Box 78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8" name="Text Box 79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89" name="Text Box 7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0" name="Text Box 7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1" name="Text Box 78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2" name="Text Box 79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3" name="Text Box 78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4" name="Text Box 79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5" name="Text Box 7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6" name="Text Box 79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7" name="Text Box 78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8" name="Text Box 79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299" name="Text Box 7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0" name="Text Box 7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1" name="Text Box 78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2" name="Text Box 79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3" name="Text Box 7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4" name="Text Box 7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5" name="Text Box 7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6" name="Text Box 79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7" name="Text Box 78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8" name="Text Box 79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09" name="Text Box 7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0" name="Text Box 7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1" name="Text Box 78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2" name="Text Box 79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3" name="Text Box 78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4" name="Text Box 79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5" name="Text Box 78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6" name="Text Box 79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7" name="Text Box 78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8" name="Text Box 79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313189</xdr:rowOff>
    </xdr:to>
    <xdr:sp macro="" textlink="">
      <xdr:nvSpPr>
        <xdr:cNvPr id="319" name="Text Box 7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7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0" name="Text Box 78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1" name="Text Box 79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2" name="Text Box 78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3" name="Text Box 79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4" name="Text Box 78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5" name="Text Box 79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6" name="Text Box 7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7" name="Text Box 7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8" name="Text Box 7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29" name="Text Box 7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0" name="Text Box 7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1" name="Text Box 7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4" name="Text Box 78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5" name="Text Box 79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6" name="Text Box 78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7" name="Text Box 79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8" name="Text Box 78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39" name="Text Box 7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0" name="Text Box 78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1" name="Text Box 79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2" name="Text Box 78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3" name="Text Box 79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4" name="Text Box 78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5" name="Text Box 79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6" name="Text Box 78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7" name="Text Box 79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8" name="Text Box 78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49" name="Text Box 79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0" name="Text Box 78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1" name="Text Box 79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2" name="Text Box 78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3" name="Text Box 79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4" name="Text Box 78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5" name="Text Box 79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6" name="Text Box 78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7" name="Text Box 79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8" name="Text Box 78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59" name="Text Box 79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0" name="Text Box 78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1" name="Text Box 79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2" name="Text Box 78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3" name="Text Box 79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4" name="Text Box 78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5" name="Text Box 79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6" name="Text Box 78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7" name="Text Box 79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8" name="Text Box 78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69" name="Text Box 79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0" name="Text Box 78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1" name="Text Box 79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2" name="Text Box 78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3" name="Text Box 79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4" name="Text Box 78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5" name="Text Box 79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6" name="Text Box 78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7" name="Text Box 79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0" name="Text Box 78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1" name="Text Box 79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2" name="Text Box 78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3" name="Text Box 79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4" name="Text Box 78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5" name="Text Box 79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6" name="Text Box 78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7" name="Text Box 79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90" name="Text Box 78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91" name="Text Box 79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92" name="Text Box 78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93" name="Text Box 79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94" name="Text Box 78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95" name="Text Box 79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4</xdr:row>
      <xdr:rowOff>0</xdr:rowOff>
    </xdr:from>
    <xdr:to>
      <xdr:col>1</xdr:col>
      <xdr:colOff>381000</xdr:colOff>
      <xdr:row>6</xdr:row>
      <xdr:rowOff>288424</xdr:rowOff>
    </xdr:to>
    <xdr:sp macro="" textlink="">
      <xdr:nvSpPr>
        <xdr:cNvPr id="396" name="Text Box 78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962025" y="1504950"/>
          <a:ext cx="66675" cy="85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325941</xdr:colOff>
      <xdr:row>4</xdr:row>
      <xdr:rowOff>0</xdr:rowOff>
    </xdr:from>
    <xdr:to>
      <xdr:col>1</xdr:col>
      <xdr:colOff>392616</xdr:colOff>
      <xdr:row>6</xdr:row>
      <xdr:rowOff>287727</xdr:rowOff>
    </xdr:to>
    <xdr:sp macro="" textlink="">
      <xdr:nvSpPr>
        <xdr:cNvPr id="397" name="Text Box 78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973641" y="1704975"/>
          <a:ext cx="66675" cy="849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view="pageBreakPreview" zoomScale="90" zoomScaleNormal="90" zoomScaleSheetLayoutView="90" workbookViewId="0">
      <selection activeCell="C5" sqref="C5:C6"/>
    </sheetView>
  </sheetViews>
  <sheetFormatPr defaultColWidth="8.75" defaultRowHeight="15.5"/>
  <cols>
    <col min="1" max="1" width="5.33203125" style="135" bestFit="1" customWidth="1"/>
    <col min="2" max="2" width="37.58203125" style="144" customWidth="1"/>
    <col min="3" max="3" width="11.33203125" style="145" customWidth="1"/>
    <col min="4" max="4" width="9.08203125" style="108" bestFit="1" customWidth="1"/>
    <col min="5" max="5" width="17.83203125" style="146" customWidth="1"/>
    <col min="6" max="7" width="16.33203125" style="147" customWidth="1"/>
    <col min="8" max="8" width="15.33203125" style="135" bestFit="1" customWidth="1"/>
    <col min="9" max="9" width="14.33203125" style="104" customWidth="1"/>
    <col min="10" max="10" width="14.33203125" style="135" customWidth="1"/>
    <col min="11" max="11" width="17.33203125" style="135" bestFit="1" customWidth="1"/>
    <col min="12" max="12" width="18.33203125" style="135" customWidth="1"/>
    <col min="13" max="16384" width="8.75" style="135"/>
  </cols>
  <sheetData>
    <row r="1" spans="1:10" s="128" customFormat="1" ht="20.5">
      <c r="A1" s="155" t="s">
        <v>146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s="128" customFormat="1" ht="53.25" customHeight="1">
      <c r="A2" s="157" t="s">
        <v>161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s="129" customFormat="1" ht="22.5" customHeight="1">
      <c r="A3" s="156" t="s">
        <v>163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>
      <c r="A4" s="130"/>
      <c r="B4" s="131"/>
      <c r="C4" s="132"/>
      <c r="D4" s="106"/>
      <c r="E4" s="133"/>
      <c r="F4" s="134"/>
      <c r="G4" s="134"/>
      <c r="H4" s="130"/>
      <c r="I4" s="159" t="s">
        <v>133</v>
      </c>
      <c r="J4" s="159"/>
    </row>
    <row r="5" spans="1:10">
      <c r="A5" s="158" t="s">
        <v>0</v>
      </c>
      <c r="B5" s="158" t="s">
        <v>1</v>
      </c>
      <c r="C5" s="158" t="s">
        <v>154</v>
      </c>
      <c r="D5" s="161" t="s">
        <v>31</v>
      </c>
      <c r="E5" s="158" t="s">
        <v>91</v>
      </c>
      <c r="F5" s="154" t="s">
        <v>162</v>
      </c>
      <c r="G5" s="154" t="s">
        <v>155</v>
      </c>
      <c r="H5" s="154" t="s">
        <v>89</v>
      </c>
      <c r="I5" s="163" t="s">
        <v>90</v>
      </c>
      <c r="J5" s="158" t="s">
        <v>134</v>
      </c>
    </row>
    <row r="6" spans="1:10" s="145" customFormat="1" ht="94.4" customHeight="1">
      <c r="A6" s="160"/>
      <c r="B6" s="160"/>
      <c r="C6" s="158"/>
      <c r="D6" s="161"/>
      <c r="E6" s="162"/>
      <c r="F6" s="154"/>
      <c r="G6" s="154"/>
      <c r="H6" s="154"/>
      <c r="I6" s="163"/>
      <c r="J6" s="158"/>
    </row>
    <row r="7" spans="1:10">
      <c r="A7" s="149">
        <v>1</v>
      </c>
      <c r="B7" s="149">
        <v>2</v>
      </c>
      <c r="C7" s="149">
        <v>3</v>
      </c>
      <c r="D7" s="109">
        <v>4</v>
      </c>
      <c r="E7" s="149">
        <v>5</v>
      </c>
      <c r="F7" s="149">
        <v>6</v>
      </c>
      <c r="G7" s="149"/>
      <c r="H7" s="149" t="s">
        <v>135</v>
      </c>
      <c r="I7" s="149">
        <v>8</v>
      </c>
      <c r="J7" s="149">
        <v>9</v>
      </c>
    </row>
    <row r="8" spans="1:10" s="130" customFormat="1">
      <c r="A8" s="148"/>
      <c r="B8" s="148" t="s">
        <v>4</v>
      </c>
      <c r="C8" s="112"/>
      <c r="D8" s="113"/>
      <c r="E8" s="112"/>
      <c r="F8" s="112"/>
      <c r="G8" s="112"/>
      <c r="H8" s="136">
        <f>SUM(H9:H39)</f>
        <v>15820893038</v>
      </c>
      <c r="I8" s="136">
        <f t="shared" ref="I8:J8" si="0">SUM(I9:I39)</f>
        <v>244528651</v>
      </c>
      <c r="J8" s="136">
        <f t="shared" si="0"/>
        <v>15576364387</v>
      </c>
    </row>
    <row r="9" spans="1:10" s="137" customFormat="1" ht="62">
      <c r="A9" s="110">
        <v>1</v>
      </c>
      <c r="B9" s="111" t="s">
        <v>92</v>
      </c>
      <c r="C9" s="111" t="s">
        <v>93</v>
      </c>
      <c r="D9" s="105">
        <v>8082532</v>
      </c>
      <c r="E9" s="110" t="s">
        <v>148</v>
      </c>
      <c r="F9" s="110" t="s">
        <v>157</v>
      </c>
      <c r="G9" s="110" t="s">
        <v>156</v>
      </c>
      <c r="H9" s="102">
        <v>1650188470</v>
      </c>
      <c r="I9" s="102"/>
      <c r="J9" s="102">
        <f>H9</f>
        <v>1650188470</v>
      </c>
    </row>
    <row r="10" spans="1:10" s="137" customFormat="1" ht="62">
      <c r="A10" s="110">
        <v>2</v>
      </c>
      <c r="B10" s="111" t="s">
        <v>129</v>
      </c>
      <c r="C10" s="111" t="s">
        <v>93</v>
      </c>
      <c r="D10" s="105">
        <v>8078141</v>
      </c>
      <c r="E10" s="110" t="s">
        <v>148</v>
      </c>
      <c r="F10" s="110" t="s">
        <v>157</v>
      </c>
      <c r="G10" s="110" t="s">
        <v>156</v>
      </c>
      <c r="H10" s="102">
        <v>400000000</v>
      </c>
      <c r="I10" s="102"/>
      <c r="J10" s="102">
        <f>H10</f>
        <v>400000000</v>
      </c>
    </row>
    <row r="11" spans="1:10" s="137" customFormat="1" ht="62">
      <c r="A11" s="110">
        <v>3</v>
      </c>
      <c r="B11" s="111" t="s">
        <v>94</v>
      </c>
      <c r="C11" s="110" t="s">
        <v>95</v>
      </c>
      <c r="D11" s="105">
        <v>8127109</v>
      </c>
      <c r="E11" s="110" t="s">
        <v>149</v>
      </c>
      <c r="F11" s="110" t="s">
        <v>157</v>
      </c>
      <c r="G11" s="110" t="s">
        <v>156</v>
      </c>
      <c r="H11" s="102">
        <v>8570000</v>
      </c>
      <c r="I11" s="103">
        <f>H11</f>
        <v>8570000</v>
      </c>
      <c r="J11" s="102"/>
    </row>
    <row r="12" spans="1:10" s="137" customFormat="1" ht="31">
      <c r="A12" s="110">
        <v>4</v>
      </c>
      <c r="B12" s="111" t="s">
        <v>96</v>
      </c>
      <c r="C12" s="110" t="s">
        <v>97</v>
      </c>
      <c r="D12" s="105">
        <v>8017355</v>
      </c>
      <c r="E12" s="110" t="s">
        <v>150</v>
      </c>
      <c r="F12" s="110" t="s">
        <v>157</v>
      </c>
      <c r="G12" s="110" t="s">
        <v>156</v>
      </c>
      <c r="H12" s="102">
        <v>222248</v>
      </c>
      <c r="I12" s="103">
        <f t="shared" ref="I12:I16" si="1">H12</f>
        <v>222248</v>
      </c>
      <c r="J12" s="102"/>
    </row>
    <row r="13" spans="1:10" s="137" customFormat="1" ht="76.900000000000006" customHeight="1">
      <c r="A13" s="110">
        <v>5</v>
      </c>
      <c r="B13" s="111" t="s">
        <v>98</v>
      </c>
      <c r="C13" s="110" t="s">
        <v>97</v>
      </c>
      <c r="D13" s="105">
        <v>8025235</v>
      </c>
      <c r="E13" s="110" t="s">
        <v>150</v>
      </c>
      <c r="F13" s="110" t="s">
        <v>157</v>
      </c>
      <c r="G13" s="110" t="s">
        <v>156</v>
      </c>
      <c r="H13" s="102">
        <v>16352000</v>
      </c>
      <c r="I13" s="103">
        <f t="shared" si="1"/>
        <v>16352000</v>
      </c>
      <c r="J13" s="102"/>
    </row>
    <row r="14" spans="1:10" s="137" customFormat="1" ht="31">
      <c r="A14" s="110">
        <v>6</v>
      </c>
      <c r="B14" s="111" t="s">
        <v>99</v>
      </c>
      <c r="C14" s="110" t="s">
        <v>97</v>
      </c>
      <c r="D14" s="105">
        <v>8028074</v>
      </c>
      <c r="E14" s="110" t="s">
        <v>150</v>
      </c>
      <c r="F14" s="110" t="s">
        <v>157</v>
      </c>
      <c r="G14" s="110" t="s">
        <v>156</v>
      </c>
      <c r="H14" s="102">
        <v>8527925</v>
      </c>
      <c r="I14" s="103">
        <f t="shared" si="1"/>
        <v>8527925</v>
      </c>
      <c r="J14" s="102"/>
    </row>
    <row r="15" spans="1:10" s="137" customFormat="1" ht="77.5">
      <c r="A15" s="110">
        <v>7</v>
      </c>
      <c r="B15" s="111" t="s">
        <v>100</v>
      </c>
      <c r="C15" s="110" t="s">
        <v>95</v>
      </c>
      <c r="D15" s="105">
        <v>8048494</v>
      </c>
      <c r="E15" s="110" t="s">
        <v>151</v>
      </c>
      <c r="F15" s="110" t="s">
        <v>157</v>
      </c>
      <c r="G15" s="110" t="s">
        <v>156</v>
      </c>
      <c r="H15" s="102">
        <v>61829000</v>
      </c>
      <c r="I15" s="103">
        <f t="shared" si="1"/>
        <v>61829000</v>
      </c>
      <c r="J15" s="102"/>
    </row>
    <row r="16" spans="1:10" s="137" customFormat="1" ht="77.5">
      <c r="A16" s="110">
        <v>8</v>
      </c>
      <c r="B16" s="111" t="s">
        <v>101</v>
      </c>
      <c r="C16" s="110" t="s">
        <v>102</v>
      </c>
      <c r="D16" s="105">
        <v>8049401</v>
      </c>
      <c r="E16" s="110" t="s">
        <v>102</v>
      </c>
      <c r="F16" s="110" t="s">
        <v>157</v>
      </c>
      <c r="G16" s="110" t="s">
        <v>156</v>
      </c>
      <c r="H16" s="102">
        <v>26497478</v>
      </c>
      <c r="I16" s="103">
        <f t="shared" si="1"/>
        <v>26497478</v>
      </c>
      <c r="J16" s="102"/>
    </row>
    <row r="17" spans="1:10" s="137" customFormat="1" ht="62">
      <c r="A17" s="110">
        <v>9</v>
      </c>
      <c r="B17" s="111" t="s">
        <v>103</v>
      </c>
      <c r="C17" s="110" t="s">
        <v>97</v>
      </c>
      <c r="D17" s="105">
        <v>8074838</v>
      </c>
      <c r="E17" s="110" t="s">
        <v>148</v>
      </c>
      <c r="F17" s="110" t="s">
        <v>157</v>
      </c>
      <c r="G17" s="110" t="s">
        <v>156</v>
      </c>
      <c r="H17" s="102">
        <v>166858034</v>
      </c>
      <c r="I17" s="103"/>
      <c r="J17" s="102">
        <f>H17</f>
        <v>166858034</v>
      </c>
    </row>
    <row r="18" spans="1:10" s="137" customFormat="1" ht="62">
      <c r="A18" s="110">
        <v>10</v>
      </c>
      <c r="B18" s="111" t="s">
        <v>104</v>
      </c>
      <c r="C18" s="110" t="s">
        <v>105</v>
      </c>
      <c r="D18" s="105">
        <v>8085450</v>
      </c>
      <c r="E18" s="110" t="s">
        <v>152</v>
      </c>
      <c r="F18" s="110" t="s">
        <v>157</v>
      </c>
      <c r="G18" s="110" t="s">
        <v>156</v>
      </c>
      <c r="H18" s="102">
        <v>82248781</v>
      </c>
      <c r="I18" s="103"/>
      <c r="J18" s="102">
        <f t="shared" ref="J18:J19" si="2">H18</f>
        <v>82248781</v>
      </c>
    </row>
    <row r="19" spans="1:10" s="137" customFormat="1" ht="62">
      <c r="A19" s="110">
        <v>11</v>
      </c>
      <c r="B19" s="111" t="s">
        <v>106</v>
      </c>
      <c r="C19" s="110" t="s">
        <v>107</v>
      </c>
      <c r="D19" s="105">
        <v>8100796</v>
      </c>
      <c r="E19" s="110" t="s">
        <v>149</v>
      </c>
      <c r="F19" s="110" t="s">
        <v>157</v>
      </c>
      <c r="G19" s="110" t="s">
        <v>156</v>
      </c>
      <c r="H19" s="102">
        <v>524315831</v>
      </c>
      <c r="I19" s="103"/>
      <c r="J19" s="102">
        <f t="shared" si="2"/>
        <v>524315831</v>
      </c>
    </row>
    <row r="20" spans="1:10" s="137" customFormat="1" ht="31">
      <c r="A20" s="110">
        <v>12</v>
      </c>
      <c r="B20" s="111" t="s">
        <v>108</v>
      </c>
      <c r="C20" s="110" t="s">
        <v>97</v>
      </c>
      <c r="D20" s="105">
        <v>8119272</v>
      </c>
      <c r="E20" s="110" t="s">
        <v>150</v>
      </c>
      <c r="F20" s="110" t="s">
        <v>157</v>
      </c>
      <c r="G20" s="110" t="s">
        <v>156</v>
      </c>
      <c r="H20" s="102">
        <v>122530000</v>
      </c>
      <c r="I20" s="103">
        <f>H20</f>
        <v>122530000</v>
      </c>
      <c r="J20" s="102"/>
    </row>
    <row r="21" spans="1:10" s="137" customFormat="1" ht="62">
      <c r="A21" s="110">
        <v>13</v>
      </c>
      <c r="B21" s="111" t="s">
        <v>109</v>
      </c>
      <c r="C21" s="110" t="s">
        <v>110</v>
      </c>
      <c r="D21" s="105">
        <v>8120760</v>
      </c>
      <c r="E21" s="110" t="s">
        <v>153</v>
      </c>
      <c r="F21" s="110" t="s">
        <v>157</v>
      </c>
      <c r="G21" s="110" t="s">
        <v>156</v>
      </c>
      <c r="H21" s="102">
        <v>196464981</v>
      </c>
      <c r="I21" s="103"/>
      <c r="J21" s="102">
        <f>H21</f>
        <v>196464981</v>
      </c>
    </row>
    <row r="22" spans="1:10" s="137" customFormat="1" ht="62">
      <c r="A22" s="110">
        <v>14</v>
      </c>
      <c r="B22" s="111" t="s">
        <v>111</v>
      </c>
      <c r="C22" s="110" t="s">
        <v>105</v>
      </c>
      <c r="D22" s="105">
        <v>8133794</v>
      </c>
      <c r="E22" s="110" t="s">
        <v>152</v>
      </c>
      <c r="F22" s="110" t="s">
        <v>157</v>
      </c>
      <c r="G22" s="110" t="s">
        <v>156</v>
      </c>
      <c r="H22" s="102">
        <v>245381606</v>
      </c>
      <c r="I22" s="103"/>
      <c r="J22" s="102">
        <f t="shared" ref="J22:J39" si="3">H22</f>
        <v>245381606</v>
      </c>
    </row>
    <row r="23" spans="1:10" s="137" customFormat="1" ht="62">
      <c r="A23" s="110">
        <v>15</v>
      </c>
      <c r="B23" s="111" t="s">
        <v>112</v>
      </c>
      <c r="C23" s="110" t="s">
        <v>110</v>
      </c>
      <c r="D23" s="105">
        <v>8135110</v>
      </c>
      <c r="E23" s="110" t="s">
        <v>153</v>
      </c>
      <c r="F23" s="110" t="s">
        <v>157</v>
      </c>
      <c r="G23" s="110" t="s">
        <v>156</v>
      </c>
      <c r="H23" s="102">
        <v>300521198</v>
      </c>
      <c r="I23" s="103"/>
      <c r="J23" s="102">
        <f t="shared" si="3"/>
        <v>300521198</v>
      </c>
    </row>
    <row r="24" spans="1:10" s="137" customFormat="1" ht="62">
      <c r="A24" s="110">
        <v>16</v>
      </c>
      <c r="B24" s="111" t="s">
        <v>113</v>
      </c>
      <c r="C24" s="110" t="s">
        <v>110</v>
      </c>
      <c r="D24" s="105">
        <v>8135111</v>
      </c>
      <c r="E24" s="110" t="s">
        <v>153</v>
      </c>
      <c r="F24" s="110" t="s">
        <v>157</v>
      </c>
      <c r="G24" s="110" t="s">
        <v>156</v>
      </c>
      <c r="H24" s="102">
        <v>542026187</v>
      </c>
      <c r="I24" s="103"/>
      <c r="J24" s="102">
        <f t="shared" si="3"/>
        <v>542026187</v>
      </c>
    </row>
    <row r="25" spans="1:10" s="137" customFormat="1" ht="62">
      <c r="A25" s="110">
        <v>17</v>
      </c>
      <c r="B25" s="111" t="s">
        <v>114</v>
      </c>
      <c r="C25" s="110" t="s">
        <v>110</v>
      </c>
      <c r="D25" s="105">
        <v>8135113</v>
      </c>
      <c r="E25" s="110" t="s">
        <v>153</v>
      </c>
      <c r="F25" s="110" t="s">
        <v>157</v>
      </c>
      <c r="G25" s="110" t="s">
        <v>156</v>
      </c>
      <c r="H25" s="102">
        <v>611011924</v>
      </c>
      <c r="I25" s="103"/>
      <c r="J25" s="102">
        <f t="shared" si="3"/>
        <v>611011924</v>
      </c>
    </row>
    <row r="26" spans="1:10" s="137" customFormat="1" ht="62">
      <c r="A26" s="110">
        <v>18</v>
      </c>
      <c r="B26" s="111" t="s">
        <v>115</v>
      </c>
      <c r="C26" s="110" t="s">
        <v>110</v>
      </c>
      <c r="D26" s="105">
        <v>8135115</v>
      </c>
      <c r="E26" s="110" t="s">
        <v>153</v>
      </c>
      <c r="F26" s="110" t="s">
        <v>157</v>
      </c>
      <c r="G26" s="110" t="s">
        <v>156</v>
      </c>
      <c r="H26" s="102">
        <v>354780710</v>
      </c>
      <c r="I26" s="103"/>
      <c r="J26" s="102">
        <f t="shared" si="3"/>
        <v>354780710</v>
      </c>
    </row>
    <row r="27" spans="1:10" s="137" customFormat="1" ht="62">
      <c r="A27" s="110">
        <v>19</v>
      </c>
      <c r="B27" s="111" t="s">
        <v>116</v>
      </c>
      <c r="C27" s="110" t="s">
        <v>107</v>
      </c>
      <c r="D27" s="105">
        <v>8137512</v>
      </c>
      <c r="E27" s="110" t="s">
        <v>149</v>
      </c>
      <c r="F27" s="110" t="s">
        <v>157</v>
      </c>
      <c r="G27" s="110" t="s">
        <v>156</v>
      </c>
      <c r="H27" s="102">
        <v>1418522717</v>
      </c>
      <c r="I27" s="103"/>
      <c r="J27" s="102">
        <f t="shared" si="3"/>
        <v>1418522717</v>
      </c>
    </row>
    <row r="28" spans="1:10" s="137" customFormat="1" ht="62">
      <c r="A28" s="110">
        <v>20</v>
      </c>
      <c r="B28" s="111" t="s">
        <v>117</v>
      </c>
      <c r="C28" s="110" t="s">
        <v>105</v>
      </c>
      <c r="D28" s="105">
        <v>8138170</v>
      </c>
      <c r="E28" s="110" t="s">
        <v>152</v>
      </c>
      <c r="F28" s="110" t="s">
        <v>157</v>
      </c>
      <c r="G28" s="110" t="s">
        <v>156</v>
      </c>
      <c r="H28" s="102">
        <v>1119047147</v>
      </c>
      <c r="I28" s="103"/>
      <c r="J28" s="102">
        <f t="shared" si="3"/>
        <v>1119047147</v>
      </c>
    </row>
    <row r="29" spans="1:10" s="137" customFormat="1" ht="62">
      <c r="A29" s="110">
        <v>21</v>
      </c>
      <c r="B29" s="111" t="s">
        <v>118</v>
      </c>
      <c r="C29" s="110" t="s">
        <v>105</v>
      </c>
      <c r="D29" s="105">
        <v>8138171</v>
      </c>
      <c r="E29" s="110" t="s">
        <v>152</v>
      </c>
      <c r="F29" s="110" t="s">
        <v>157</v>
      </c>
      <c r="G29" s="110" t="s">
        <v>156</v>
      </c>
      <c r="H29" s="102">
        <v>348987172</v>
      </c>
      <c r="I29" s="103"/>
      <c r="J29" s="102">
        <f t="shared" si="3"/>
        <v>348987172</v>
      </c>
    </row>
    <row r="30" spans="1:10" s="137" customFormat="1" ht="62">
      <c r="A30" s="110">
        <v>22</v>
      </c>
      <c r="B30" s="111" t="s">
        <v>119</v>
      </c>
      <c r="C30" s="110" t="s">
        <v>105</v>
      </c>
      <c r="D30" s="105">
        <v>8138172</v>
      </c>
      <c r="E30" s="110" t="s">
        <v>152</v>
      </c>
      <c r="F30" s="110" t="s">
        <v>157</v>
      </c>
      <c r="G30" s="110" t="s">
        <v>156</v>
      </c>
      <c r="H30" s="102">
        <v>218116982</v>
      </c>
      <c r="I30" s="103"/>
      <c r="J30" s="102">
        <f t="shared" si="3"/>
        <v>218116982</v>
      </c>
    </row>
    <row r="31" spans="1:10" s="137" customFormat="1" ht="62">
      <c r="A31" s="110">
        <v>23</v>
      </c>
      <c r="B31" s="111" t="s">
        <v>120</v>
      </c>
      <c r="C31" s="110" t="s">
        <v>105</v>
      </c>
      <c r="D31" s="105">
        <v>8138173</v>
      </c>
      <c r="E31" s="110" t="s">
        <v>152</v>
      </c>
      <c r="F31" s="110" t="s">
        <v>157</v>
      </c>
      <c r="G31" s="110" t="s">
        <v>156</v>
      </c>
      <c r="H31" s="102">
        <v>588915853</v>
      </c>
      <c r="I31" s="103"/>
      <c r="J31" s="102">
        <f t="shared" si="3"/>
        <v>588915853</v>
      </c>
    </row>
    <row r="32" spans="1:10" s="137" customFormat="1" ht="62">
      <c r="A32" s="110">
        <v>24</v>
      </c>
      <c r="B32" s="111" t="s">
        <v>121</v>
      </c>
      <c r="C32" s="110" t="s">
        <v>105</v>
      </c>
      <c r="D32" s="105">
        <v>8138175</v>
      </c>
      <c r="E32" s="110" t="s">
        <v>152</v>
      </c>
      <c r="F32" s="110" t="s">
        <v>157</v>
      </c>
      <c r="G32" s="110" t="s">
        <v>156</v>
      </c>
      <c r="H32" s="102">
        <v>687068494</v>
      </c>
      <c r="I32" s="103"/>
      <c r="J32" s="102">
        <f t="shared" si="3"/>
        <v>687068494</v>
      </c>
    </row>
    <row r="33" spans="1:10" s="137" customFormat="1" ht="62">
      <c r="A33" s="110">
        <v>25</v>
      </c>
      <c r="B33" s="111" t="s">
        <v>122</v>
      </c>
      <c r="C33" s="110" t="s">
        <v>105</v>
      </c>
      <c r="D33" s="105">
        <v>8138176</v>
      </c>
      <c r="E33" s="110" t="s">
        <v>152</v>
      </c>
      <c r="F33" s="110" t="s">
        <v>157</v>
      </c>
      <c r="G33" s="110" t="s">
        <v>156</v>
      </c>
      <c r="H33" s="102">
        <v>436233965</v>
      </c>
      <c r="I33" s="103"/>
      <c r="J33" s="102">
        <f t="shared" si="3"/>
        <v>436233965</v>
      </c>
    </row>
    <row r="34" spans="1:10" s="137" customFormat="1" ht="62">
      <c r="A34" s="110">
        <v>26</v>
      </c>
      <c r="B34" s="111" t="s">
        <v>123</v>
      </c>
      <c r="C34" s="110" t="s">
        <v>110</v>
      </c>
      <c r="D34" s="105">
        <v>8138925</v>
      </c>
      <c r="E34" s="110" t="s">
        <v>153</v>
      </c>
      <c r="F34" s="110" t="s">
        <v>157</v>
      </c>
      <c r="G34" s="110" t="s">
        <v>156</v>
      </c>
      <c r="H34" s="102">
        <v>553457626</v>
      </c>
      <c r="I34" s="103"/>
      <c r="J34" s="102">
        <f t="shared" si="3"/>
        <v>553457626</v>
      </c>
    </row>
    <row r="35" spans="1:10" s="137" customFormat="1" ht="62">
      <c r="A35" s="110">
        <v>27</v>
      </c>
      <c r="B35" s="111" t="s">
        <v>124</v>
      </c>
      <c r="C35" s="110" t="s">
        <v>110</v>
      </c>
      <c r="D35" s="105">
        <v>8139199</v>
      </c>
      <c r="E35" s="110" t="s">
        <v>153</v>
      </c>
      <c r="F35" s="110" t="s">
        <v>157</v>
      </c>
      <c r="G35" s="110" t="s">
        <v>156</v>
      </c>
      <c r="H35" s="102">
        <v>1899737935</v>
      </c>
      <c r="I35" s="103"/>
      <c r="J35" s="102">
        <f t="shared" si="3"/>
        <v>1899737935</v>
      </c>
    </row>
    <row r="36" spans="1:10" s="137" customFormat="1" ht="62">
      <c r="A36" s="110">
        <v>28</v>
      </c>
      <c r="B36" s="111" t="s">
        <v>125</v>
      </c>
      <c r="C36" s="110" t="s">
        <v>107</v>
      </c>
      <c r="D36" s="105">
        <v>8143315</v>
      </c>
      <c r="E36" s="110" t="s">
        <v>149</v>
      </c>
      <c r="F36" s="110" t="s">
        <v>157</v>
      </c>
      <c r="G36" s="110" t="s">
        <v>156</v>
      </c>
      <c r="H36" s="102">
        <v>506615256</v>
      </c>
      <c r="I36" s="103"/>
      <c r="J36" s="102">
        <f t="shared" si="3"/>
        <v>506615256</v>
      </c>
    </row>
    <row r="37" spans="1:10" s="137" customFormat="1" ht="62">
      <c r="A37" s="110">
        <v>29</v>
      </c>
      <c r="B37" s="111" t="s">
        <v>126</v>
      </c>
      <c r="C37" s="110" t="s">
        <v>107</v>
      </c>
      <c r="D37" s="105">
        <v>8146105</v>
      </c>
      <c r="E37" s="110" t="s">
        <v>149</v>
      </c>
      <c r="F37" s="110" t="s">
        <v>157</v>
      </c>
      <c r="G37" s="110" t="s">
        <v>156</v>
      </c>
      <c r="H37" s="102">
        <v>925548000</v>
      </c>
      <c r="I37" s="103"/>
      <c r="J37" s="102">
        <f t="shared" si="3"/>
        <v>925548000</v>
      </c>
    </row>
    <row r="38" spans="1:10" s="137" customFormat="1" ht="62">
      <c r="A38" s="110">
        <v>30</v>
      </c>
      <c r="B38" s="111" t="s">
        <v>127</v>
      </c>
      <c r="C38" s="110" t="s">
        <v>97</v>
      </c>
      <c r="D38" s="105">
        <v>8148433</v>
      </c>
      <c r="E38" s="110" t="s">
        <v>148</v>
      </c>
      <c r="F38" s="110" t="s">
        <v>157</v>
      </c>
      <c r="G38" s="110" t="s">
        <v>156</v>
      </c>
      <c r="H38" s="102">
        <v>500000000</v>
      </c>
      <c r="I38" s="103"/>
      <c r="J38" s="102">
        <f t="shared" si="3"/>
        <v>500000000</v>
      </c>
    </row>
    <row r="39" spans="1:10" s="137" customFormat="1" ht="62">
      <c r="A39" s="110">
        <v>31</v>
      </c>
      <c r="B39" s="111" t="s">
        <v>128</v>
      </c>
      <c r="C39" s="110" t="s">
        <v>97</v>
      </c>
      <c r="D39" s="105">
        <v>8148436</v>
      </c>
      <c r="E39" s="110" t="s">
        <v>148</v>
      </c>
      <c r="F39" s="110" t="s">
        <v>157</v>
      </c>
      <c r="G39" s="110" t="s">
        <v>156</v>
      </c>
      <c r="H39" s="102">
        <v>1300315518</v>
      </c>
      <c r="I39" s="103"/>
      <c r="J39" s="102">
        <f t="shared" si="3"/>
        <v>1300315518</v>
      </c>
    </row>
    <row r="40" spans="1:10" s="143" customFormat="1" ht="15">
      <c r="A40" s="138"/>
      <c r="B40" s="139"/>
      <c r="C40" s="140"/>
      <c r="D40" s="107"/>
      <c r="E40" s="141"/>
      <c r="F40" s="141"/>
      <c r="G40" s="141"/>
      <c r="H40" s="142"/>
      <c r="I40" s="142"/>
      <c r="J40" s="142"/>
    </row>
  </sheetData>
  <mergeCells count="14">
    <mergeCell ref="G5:G6"/>
    <mergeCell ref="A1:J1"/>
    <mergeCell ref="A3:J3"/>
    <mergeCell ref="A2:J2"/>
    <mergeCell ref="J5:J6"/>
    <mergeCell ref="I4:J4"/>
    <mergeCell ref="A5:A6"/>
    <mergeCell ref="B5:B6"/>
    <mergeCell ref="C5:C6"/>
    <mergeCell ref="D5:D6"/>
    <mergeCell ref="E5:E6"/>
    <mergeCell ref="F5:F6"/>
    <mergeCell ref="H5:H6"/>
    <mergeCell ref="I5:I6"/>
  </mergeCells>
  <phoneticPr fontId="43" type="noConversion"/>
  <conditionalFormatting sqref="D11">
    <cfRule type="duplicateValues" dxfId="7" priority="35"/>
    <cfRule type="duplicateValues" dxfId="6" priority="36"/>
    <cfRule type="duplicateValues" dxfId="5" priority="37"/>
    <cfRule type="duplicateValues" dxfId="4" priority="38"/>
  </conditionalFormatting>
  <conditionalFormatting sqref="D11:D1048576 D4:D6 D8:D9">
    <cfRule type="duplicateValues" dxfId="3" priority="137"/>
  </conditionalFormatting>
  <conditionalFormatting sqref="D12:D39">
    <cfRule type="duplicateValues" dxfId="2" priority="130"/>
  </conditionalFormatting>
  <pageMargins left="0.59055118110236204" right="0.31496062992126" top="0.48" bottom="0.43" header="0" footer="0"/>
  <pageSetup paperSize="9" scale="55" fitToHeight="0" orientation="portrait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"/>
  <sheetViews>
    <sheetView tabSelected="1" zoomScale="90" zoomScaleNormal="90" workbookViewId="0">
      <selection activeCell="I7" sqref="I7"/>
    </sheetView>
  </sheetViews>
  <sheetFormatPr defaultColWidth="11" defaultRowHeight="15.5"/>
  <cols>
    <col min="1" max="1" width="5.5" style="125" customWidth="1"/>
    <col min="2" max="2" width="47.33203125" style="116" customWidth="1"/>
    <col min="3" max="4" width="18.83203125" style="126" customWidth="1"/>
    <col min="5" max="5" width="7.83203125" style="126" bestFit="1" customWidth="1"/>
    <col min="6" max="6" width="14.83203125" style="116" customWidth="1"/>
    <col min="7" max="7" width="14.08203125" style="126" customWidth="1"/>
    <col min="8" max="8" width="11" style="116"/>
    <col min="9" max="9" width="11" style="116" customWidth="1"/>
    <col min="10" max="10" width="36.08203125" style="116" customWidth="1"/>
    <col min="11" max="16384" width="11" style="116"/>
  </cols>
  <sheetData>
    <row r="1" spans="1:7" ht="15.75" customHeight="1">
      <c r="A1" s="164" t="s">
        <v>147</v>
      </c>
      <c r="B1" s="164"/>
      <c r="C1" s="164"/>
      <c r="D1" s="164"/>
      <c r="E1" s="164"/>
      <c r="F1" s="164"/>
      <c r="G1" s="164"/>
    </row>
    <row r="2" spans="1:7" ht="36.75" customHeight="1">
      <c r="A2" s="164" t="s">
        <v>158</v>
      </c>
      <c r="B2" s="164"/>
      <c r="C2" s="164"/>
      <c r="D2" s="164"/>
      <c r="E2" s="164"/>
      <c r="F2" s="164"/>
      <c r="G2" s="164"/>
    </row>
    <row r="3" spans="1:7" ht="22.5" customHeight="1">
      <c r="A3" s="156" t="s">
        <v>164</v>
      </c>
      <c r="B3" s="156"/>
      <c r="C3" s="156"/>
      <c r="D3" s="156"/>
      <c r="E3" s="156"/>
      <c r="F3" s="156"/>
      <c r="G3" s="156"/>
    </row>
    <row r="4" spans="1:7" ht="27.75" customHeight="1">
      <c r="A4" s="117"/>
      <c r="B4" s="117"/>
      <c r="C4" s="127"/>
      <c r="D4" s="127"/>
      <c r="E4" s="117"/>
      <c r="G4" s="153" t="s">
        <v>159</v>
      </c>
    </row>
    <row r="5" spans="1:7" ht="45">
      <c r="A5" s="150" t="s">
        <v>0</v>
      </c>
      <c r="B5" s="150" t="s">
        <v>1</v>
      </c>
      <c r="C5" s="150" t="s">
        <v>136</v>
      </c>
      <c r="D5" s="150" t="s">
        <v>160</v>
      </c>
      <c r="E5" s="150" t="s">
        <v>89</v>
      </c>
      <c r="F5" s="152" t="s">
        <v>137</v>
      </c>
      <c r="G5" s="152" t="s">
        <v>138</v>
      </c>
    </row>
    <row r="6" spans="1:7" s="119" customFormat="1" ht="23.25" customHeight="1">
      <c r="A6" s="118"/>
      <c r="B6" s="118" t="s">
        <v>4</v>
      </c>
      <c r="C6" s="118"/>
      <c r="D6" s="118"/>
      <c r="E6" s="114">
        <f>SUM(E7:E12)</f>
        <v>975</v>
      </c>
      <c r="F6" s="114">
        <f t="shared" ref="F6:G6" si="0">SUM(F7:F12)</f>
        <v>0</v>
      </c>
      <c r="G6" s="114">
        <f t="shared" si="0"/>
        <v>975</v>
      </c>
    </row>
    <row r="7" spans="1:7" ht="46.5">
      <c r="A7" s="123">
        <v>1</v>
      </c>
      <c r="B7" s="122" t="s">
        <v>141</v>
      </c>
      <c r="C7" s="151" t="s">
        <v>142</v>
      </c>
      <c r="D7" s="151" t="s">
        <v>156</v>
      </c>
      <c r="E7" s="120">
        <v>200</v>
      </c>
      <c r="F7" s="120"/>
      <c r="G7" s="115">
        <v>200</v>
      </c>
    </row>
    <row r="8" spans="1:7" ht="46.5">
      <c r="A8" s="123">
        <v>2</v>
      </c>
      <c r="B8" s="122" t="s">
        <v>140</v>
      </c>
      <c r="C8" s="151" t="s">
        <v>143</v>
      </c>
      <c r="D8" s="151" t="s">
        <v>156</v>
      </c>
      <c r="E8" s="120">
        <v>150</v>
      </c>
      <c r="F8" s="120"/>
      <c r="G8" s="115">
        <v>150</v>
      </c>
    </row>
    <row r="9" spans="1:7" ht="46.5">
      <c r="A9" s="123">
        <v>3</v>
      </c>
      <c r="B9" s="122" t="s">
        <v>139</v>
      </c>
      <c r="C9" s="151" t="s">
        <v>143</v>
      </c>
      <c r="D9" s="151" t="s">
        <v>156</v>
      </c>
      <c r="E9" s="120">
        <v>225</v>
      </c>
      <c r="F9" s="120"/>
      <c r="G9" s="115">
        <v>225</v>
      </c>
    </row>
    <row r="10" spans="1:7" ht="46.5">
      <c r="A10" s="123">
        <v>4</v>
      </c>
      <c r="B10" s="122" t="s">
        <v>140</v>
      </c>
      <c r="C10" s="151" t="s">
        <v>144</v>
      </c>
      <c r="D10" s="151" t="s">
        <v>156</v>
      </c>
      <c r="E10" s="120">
        <v>100</v>
      </c>
      <c r="F10" s="120"/>
      <c r="G10" s="115">
        <v>100</v>
      </c>
    </row>
    <row r="11" spans="1:7" ht="46.5">
      <c r="A11" s="123">
        <v>5</v>
      </c>
      <c r="B11" s="122" t="s">
        <v>139</v>
      </c>
      <c r="C11" s="151" t="s">
        <v>144</v>
      </c>
      <c r="D11" s="151" t="s">
        <v>156</v>
      </c>
      <c r="E11" s="121">
        <v>150</v>
      </c>
      <c r="F11" s="124"/>
      <c r="G11" s="115">
        <v>150</v>
      </c>
    </row>
    <row r="12" spans="1:7" ht="46.5">
      <c r="A12" s="123">
        <v>6</v>
      </c>
      <c r="B12" s="122" t="s">
        <v>139</v>
      </c>
      <c r="C12" s="151" t="s">
        <v>145</v>
      </c>
      <c r="D12" s="151" t="s">
        <v>156</v>
      </c>
      <c r="E12" s="121">
        <v>150</v>
      </c>
      <c r="F12" s="121"/>
      <c r="G12" s="121">
        <v>150</v>
      </c>
    </row>
  </sheetData>
  <mergeCells count="3">
    <mergeCell ref="A3:G3"/>
    <mergeCell ref="A1:G1"/>
    <mergeCell ref="A2:G2"/>
  </mergeCells>
  <printOptions horizontalCentered="1"/>
  <pageMargins left="0.75" right="0.3" top="0.75" bottom="0.5" header="0" footer="0"/>
  <pageSetup paperSize="9" scale="67" fitToHeight="0" orientation="portrait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B17" sqref="B17"/>
    </sheetView>
  </sheetViews>
  <sheetFormatPr defaultRowHeight="15.5"/>
  <cols>
    <col min="1" max="1" width="6.5" customWidth="1"/>
    <col min="2" max="2" width="44.5" customWidth="1"/>
    <col min="3" max="3" width="12.33203125" style="29" customWidth="1"/>
    <col min="4" max="4" width="13.5" customWidth="1"/>
    <col min="5" max="5" width="18.08203125" customWidth="1"/>
    <col min="6" max="6" width="18.5" customWidth="1"/>
    <col min="7" max="8" width="11.33203125" customWidth="1"/>
    <col min="9" max="9" width="10.58203125" customWidth="1"/>
  </cols>
  <sheetData>
    <row r="1" spans="1:9" ht="34.5" customHeight="1">
      <c r="A1" s="165" t="s">
        <v>32</v>
      </c>
      <c r="B1" s="165"/>
      <c r="C1" s="165"/>
      <c r="D1" s="165"/>
      <c r="E1" s="165"/>
      <c r="F1" s="165"/>
      <c r="G1" s="165"/>
      <c r="H1" s="165"/>
      <c r="I1" s="165"/>
    </row>
    <row r="2" spans="1:9">
      <c r="A2" s="172" t="s">
        <v>0</v>
      </c>
      <c r="B2" s="172" t="s">
        <v>1</v>
      </c>
      <c r="C2" s="169" t="s">
        <v>31</v>
      </c>
      <c r="D2" s="175" t="s">
        <v>3</v>
      </c>
      <c r="E2" s="172" t="s">
        <v>23</v>
      </c>
      <c r="F2" s="169" t="s">
        <v>24</v>
      </c>
      <c r="G2" s="178" t="s">
        <v>13</v>
      </c>
      <c r="H2" s="179"/>
      <c r="I2" s="166" t="s">
        <v>2</v>
      </c>
    </row>
    <row r="3" spans="1:9">
      <c r="A3" s="173"/>
      <c r="B3" s="174"/>
      <c r="C3" s="170"/>
      <c r="D3" s="176"/>
      <c r="E3" s="173"/>
      <c r="F3" s="170"/>
      <c r="G3" s="167" t="s">
        <v>15</v>
      </c>
      <c r="H3" s="167" t="s">
        <v>16</v>
      </c>
      <c r="I3" s="166"/>
    </row>
    <row r="4" spans="1:9" ht="27.75" customHeight="1">
      <c r="A4" s="173"/>
      <c r="B4" s="174"/>
      <c r="C4" s="171"/>
      <c r="D4" s="177"/>
      <c r="E4" s="173"/>
      <c r="F4" s="171"/>
      <c r="G4" s="168"/>
      <c r="H4" s="168"/>
      <c r="I4" s="166"/>
    </row>
    <row r="5" spans="1:9">
      <c r="A5" s="25"/>
      <c r="B5" s="1" t="s">
        <v>4</v>
      </c>
      <c r="C5" s="25"/>
      <c r="D5" s="11">
        <f>D6+D13+D20+D33+D36+D47+D55+D60+D66+D70+D74+D79+D89+D91+D96+D101+D106+D108+D113+D121+D139+D141+D144+D170+D173+D202+D206+D218+D250+D257+D281+D297+D300+D304+D310+D328+D330+D333+D338+D347+D353+D356+D405+D414+D417+D443+D446+D449+D453+D458+D460+D462+D484+D487+D496+D498+D526+D544+D620+D626+D633+D665+D710+D765+D767+D773+D780+D826+D866+D914+D917+D940+D954+D959+D962+D966+D1016+D1021+D1024+D1030+D1034+D1045+D1049+D1088+D1092+D1095+D1098</f>
        <v>6000</v>
      </c>
      <c r="E5" s="5"/>
      <c r="F5" s="5"/>
      <c r="G5" s="10"/>
      <c r="H5" s="10"/>
      <c r="I5" s="8"/>
    </row>
    <row r="6" spans="1:9" s="7" customFormat="1" ht="39">
      <c r="A6" s="26">
        <v>1</v>
      </c>
      <c r="B6" s="27" t="s">
        <v>20</v>
      </c>
      <c r="C6" s="26">
        <v>8099621</v>
      </c>
      <c r="D6" s="28">
        <v>6000</v>
      </c>
      <c r="E6" s="26" t="s">
        <v>26</v>
      </c>
      <c r="F6" s="26" t="s">
        <v>27</v>
      </c>
      <c r="G6" s="10"/>
      <c r="H6" s="10" t="s">
        <v>14</v>
      </c>
      <c r="I6" s="8"/>
    </row>
    <row r="7" spans="1:9" s="7" customFormat="1" ht="39">
      <c r="A7" s="9">
        <v>2</v>
      </c>
      <c r="B7" s="4" t="s">
        <v>17</v>
      </c>
      <c r="C7" s="2">
        <v>8099620</v>
      </c>
      <c r="D7" s="12">
        <v>2400</v>
      </c>
      <c r="E7" s="18" t="s">
        <v>28</v>
      </c>
      <c r="F7" s="26" t="s">
        <v>27</v>
      </c>
      <c r="G7" s="10"/>
      <c r="H7" s="10" t="s">
        <v>14</v>
      </c>
      <c r="I7" s="8"/>
    </row>
    <row r="8" spans="1:9" s="7" customFormat="1" ht="39">
      <c r="A8" s="9">
        <v>3</v>
      </c>
      <c r="B8" s="15" t="s">
        <v>18</v>
      </c>
      <c r="C8" s="14">
        <v>8099619</v>
      </c>
      <c r="D8" s="17">
        <v>3900</v>
      </c>
      <c r="E8" s="18" t="s">
        <v>28</v>
      </c>
      <c r="F8" s="26" t="s">
        <v>27</v>
      </c>
      <c r="G8" s="22"/>
      <c r="H8" s="10" t="s">
        <v>14</v>
      </c>
      <c r="I8" s="21"/>
    </row>
    <row r="9" spans="1:9" s="7" customFormat="1" ht="39">
      <c r="A9" s="9">
        <v>4</v>
      </c>
      <c r="B9" s="16" t="s">
        <v>22</v>
      </c>
      <c r="C9" s="18">
        <v>8099618</v>
      </c>
      <c r="D9" s="20">
        <v>1500</v>
      </c>
      <c r="E9" s="18" t="s">
        <v>29</v>
      </c>
      <c r="F9" s="26" t="s">
        <v>27</v>
      </c>
      <c r="G9" s="22"/>
      <c r="H9" s="10" t="s">
        <v>14</v>
      </c>
      <c r="I9" s="21"/>
    </row>
    <row r="10" spans="1:9" s="7" customFormat="1" ht="39">
      <c r="A10" s="9">
        <v>5</v>
      </c>
      <c r="B10" s="16" t="s">
        <v>19</v>
      </c>
      <c r="C10" s="18">
        <v>8099617</v>
      </c>
      <c r="D10" s="20">
        <v>300</v>
      </c>
      <c r="E10" s="18" t="s">
        <v>30</v>
      </c>
      <c r="F10" s="26" t="s">
        <v>27</v>
      </c>
      <c r="G10" s="22"/>
      <c r="H10" s="19" t="s">
        <v>14</v>
      </c>
      <c r="I10" s="21"/>
    </row>
    <row r="11" spans="1:9" s="7" customFormat="1" ht="26">
      <c r="A11" s="9">
        <v>6</v>
      </c>
      <c r="B11" s="16" t="s">
        <v>6</v>
      </c>
      <c r="C11" s="18"/>
      <c r="D11" s="20">
        <v>477</v>
      </c>
      <c r="E11" s="18" t="s">
        <v>12</v>
      </c>
      <c r="F11" s="18" t="s">
        <v>83</v>
      </c>
      <c r="G11" s="22"/>
      <c r="H11" s="19" t="s">
        <v>10</v>
      </c>
      <c r="I11" s="21"/>
    </row>
    <row r="12" spans="1:9">
      <c r="A12" s="6" t="s">
        <v>5</v>
      </c>
      <c r="B12" s="16"/>
      <c r="C12" s="18"/>
      <c r="D12" s="20"/>
      <c r="E12" s="18"/>
      <c r="F12" s="18"/>
      <c r="G12" s="22"/>
      <c r="H12" s="19"/>
      <c r="I12" s="21"/>
    </row>
  </sheetData>
  <mergeCells count="11">
    <mergeCell ref="A1:I1"/>
    <mergeCell ref="I2:I4"/>
    <mergeCell ref="G3:G4"/>
    <mergeCell ref="H3:H4"/>
    <mergeCell ref="F2:F4"/>
    <mergeCell ref="C2:C4"/>
    <mergeCell ref="A2:A4"/>
    <mergeCell ref="B2:B4"/>
    <mergeCell ref="D2:D4"/>
    <mergeCell ref="E2:E4"/>
    <mergeCell ref="G2:H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N37"/>
  <sheetViews>
    <sheetView zoomScale="85" zoomScaleNormal="85" workbookViewId="0">
      <selection activeCell="I15" sqref="I15"/>
    </sheetView>
  </sheetViews>
  <sheetFormatPr defaultColWidth="9" defaultRowHeight="15.5"/>
  <cols>
    <col min="1" max="1" width="5" style="31" customWidth="1"/>
    <col min="2" max="2" width="43.33203125" style="31" customWidth="1"/>
    <col min="3" max="3" width="15.83203125" style="31" customWidth="1"/>
    <col min="4" max="4" width="14.75" style="31" customWidth="1"/>
    <col min="5" max="5" width="12.08203125" style="31" customWidth="1"/>
    <col min="6" max="6" width="11.58203125" style="31" customWidth="1"/>
    <col min="7" max="7" width="10.58203125" style="31" customWidth="1"/>
    <col min="8" max="9" width="10.08203125" style="31" customWidth="1"/>
    <col min="10" max="10" width="9.08203125" style="31" customWidth="1"/>
    <col min="11" max="11" width="11.75" style="31" customWidth="1"/>
    <col min="12" max="13" width="17.83203125" style="31" customWidth="1"/>
    <col min="14" max="14" width="13.08203125" style="31" customWidth="1"/>
    <col min="15" max="16384" width="9" style="31"/>
  </cols>
  <sheetData>
    <row r="4" spans="1:14">
      <c r="A4" s="186" t="s">
        <v>33</v>
      </c>
      <c r="B4" s="186" t="s">
        <v>34</v>
      </c>
      <c r="C4" s="186" t="s">
        <v>35</v>
      </c>
      <c r="D4" s="186" t="s">
        <v>36</v>
      </c>
      <c r="E4" s="186"/>
      <c r="F4" s="186"/>
      <c r="G4" s="186" t="s">
        <v>37</v>
      </c>
      <c r="H4" s="186" t="s">
        <v>38</v>
      </c>
      <c r="I4" s="187" t="s">
        <v>57</v>
      </c>
      <c r="J4" s="186" t="s">
        <v>58</v>
      </c>
      <c r="K4" s="186" t="s">
        <v>39</v>
      </c>
      <c r="L4" s="186" t="s">
        <v>40</v>
      </c>
      <c r="M4" s="187" t="s">
        <v>54</v>
      </c>
      <c r="N4" s="187" t="s">
        <v>2</v>
      </c>
    </row>
    <row r="5" spans="1:14">
      <c r="A5" s="186"/>
      <c r="B5" s="186"/>
      <c r="C5" s="186"/>
      <c r="D5" s="186"/>
      <c r="E5" s="186"/>
      <c r="F5" s="186"/>
      <c r="G5" s="186"/>
      <c r="H5" s="186"/>
      <c r="I5" s="188"/>
      <c r="J5" s="186"/>
      <c r="K5" s="186"/>
      <c r="L5" s="186"/>
      <c r="M5" s="188"/>
      <c r="N5" s="188"/>
    </row>
    <row r="6" spans="1:14">
      <c r="A6" s="186"/>
      <c r="B6" s="186"/>
      <c r="C6" s="186"/>
      <c r="D6" s="186"/>
      <c r="E6" s="186"/>
      <c r="F6" s="186"/>
      <c r="G6" s="186"/>
      <c r="H6" s="186"/>
      <c r="I6" s="188"/>
      <c r="J6" s="186"/>
      <c r="K6" s="186"/>
      <c r="L6" s="186"/>
      <c r="M6" s="188"/>
      <c r="N6" s="188"/>
    </row>
    <row r="7" spans="1:14">
      <c r="A7" s="186"/>
      <c r="B7" s="186"/>
      <c r="C7" s="186"/>
      <c r="D7" s="186" t="s">
        <v>41</v>
      </c>
      <c r="E7" s="186" t="s">
        <v>42</v>
      </c>
      <c r="F7" s="186" t="s">
        <v>43</v>
      </c>
      <c r="G7" s="186"/>
      <c r="H7" s="186"/>
      <c r="I7" s="188"/>
      <c r="J7" s="186"/>
      <c r="K7" s="186"/>
      <c r="L7" s="186"/>
      <c r="M7" s="188"/>
      <c r="N7" s="188"/>
    </row>
    <row r="8" spans="1:14">
      <c r="A8" s="186"/>
      <c r="B8" s="186"/>
      <c r="C8" s="186"/>
      <c r="D8" s="186"/>
      <c r="E8" s="186"/>
      <c r="F8" s="186"/>
      <c r="G8" s="186"/>
      <c r="H8" s="186"/>
      <c r="I8" s="189"/>
      <c r="J8" s="186"/>
      <c r="K8" s="186"/>
      <c r="L8" s="186"/>
      <c r="M8" s="189"/>
      <c r="N8" s="189"/>
    </row>
    <row r="9" spans="1:14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9</v>
      </c>
      <c r="I9" s="30"/>
      <c r="J9" s="30">
        <v>10</v>
      </c>
      <c r="K9" s="30" t="s">
        <v>44</v>
      </c>
      <c r="L9" s="30">
        <v>13</v>
      </c>
      <c r="M9" s="30"/>
      <c r="N9" s="30"/>
    </row>
    <row r="10" spans="1:14">
      <c r="A10" s="65" t="s">
        <v>45</v>
      </c>
      <c r="B10" s="66" t="s">
        <v>59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8"/>
      <c r="N10" s="68"/>
    </row>
    <row r="11" spans="1:14" s="48" customFormat="1" ht="15">
      <c r="A11" s="37" t="s">
        <v>46</v>
      </c>
      <c r="B11" s="55" t="s">
        <v>51</v>
      </c>
      <c r="C11" s="37"/>
      <c r="D11" s="37"/>
      <c r="E11" s="37"/>
      <c r="F11" s="37"/>
      <c r="G11" s="37"/>
      <c r="H11" s="37"/>
      <c r="I11" s="37"/>
      <c r="J11" s="77">
        <f>J12+J13</f>
        <v>642.5</v>
      </c>
      <c r="K11" s="77">
        <f>K12+K13</f>
        <v>1342.5</v>
      </c>
      <c r="L11" s="37"/>
      <c r="M11" s="54"/>
      <c r="N11" s="54"/>
    </row>
    <row r="12" spans="1:14" s="33" customFormat="1" ht="33.75" customHeight="1">
      <c r="A12" s="35">
        <v>1</v>
      </c>
      <c r="B12" s="34" t="s">
        <v>8</v>
      </c>
      <c r="C12" s="43" t="s">
        <v>11</v>
      </c>
      <c r="D12" s="50" t="s">
        <v>47</v>
      </c>
      <c r="E12" s="23">
        <v>2500</v>
      </c>
      <c r="F12" s="23">
        <v>2500</v>
      </c>
      <c r="G12" s="63">
        <v>500</v>
      </c>
      <c r="H12" s="51">
        <v>500</v>
      </c>
      <c r="I12" s="51"/>
      <c r="J12" s="52">
        <v>550</v>
      </c>
      <c r="K12" s="47">
        <f>H12-I12+J12</f>
        <v>1050</v>
      </c>
      <c r="L12" s="30" t="s">
        <v>49</v>
      </c>
      <c r="M12" s="180" t="s">
        <v>55</v>
      </c>
      <c r="N12" s="183" t="s">
        <v>50</v>
      </c>
    </row>
    <row r="13" spans="1:14" s="33" customFormat="1" ht="33.75" customHeight="1">
      <c r="A13" s="39">
        <v>2</v>
      </c>
      <c r="B13" s="34" t="s">
        <v>7</v>
      </c>
      <c r="C13" s="43" t="s">
        <v>11</v>
      </c>
      <c r="D13" s="50" t="s">
        <v>48</v>
      </c>
      <c r="E13" s="23">
        <v>600</v>
      </c>
      <c r="F13" s="23">
        <v>600</v>
      </c>
      <c r="G13" s="63">
        <v>200</v>
      </c>
      <c r="H13" s="51">
        <v>200</v>
      </c>
      <c r="I13" s="51"/>
      <c r="J13" s="52">
        <v>92.5</v>
      </c>
      <c r="K13" s="61">
        <f>H13-I13+J13</f>
        <v>292.5</v>
      </c>
      <c r="L13" s="30" t="s">
        <v>25</v>
      </c>
      <c r="M13" s="182"/>
      <c r="N13" s="185"/>
    </row>
    <row r="14" spans="1:14" s="57" customFormat="1" ht="39.75" customHeight="1">
      <c r="A14" s="39">
        <v>3</v>
      </c>
      <c r="B14" s="99" t="s">
        <v>84</v>
      </c>
      <c r="C14" s="24" t="s">
        <v>9</v>
      </c>
      <c r="D14" s="98" t="s">
        <v>86</v>
      </c>
      <c r="E14" s="100">
        <v>15000</v>
      </c>
      <c r="F14" s="100">
        <v>15000</v>
      </c>
      <c r="G14" s="63"/>
      <c r="H14" s="51"/>
      <c r="I14" s="51"/>
      <c r="J14" s="101">
        <v>100</v>
      </c>
      <c r="K14" s="101">
        <v>100</v>
      </c>
      <c r="L14" s="24" t="s">
        <v>88</v>
      </c>
      <c r="M14" s="180" t="s">
        <v>55</v>
      </c>
      <c r="N14" s="183" t="s">
        <v>87</v>
      </c>
    </row>
    <row r="15" spans="1:14" s="57" customFormat="1" ht="43.5" customHeight="1">
      <c r="A15" s="39">
        <v>4</v>
      </c>
      <c r="B15" s="99" t="s">
        <v>85</v>
      </c>
      <c r="C15" s="24" t="s">
        <v>9</v>
      </c>
      <c r="D15" s="98" t="s">
        <v>86</v>
      </c>
      <c r="E15" s="100">
        <v>15000</v>
      </c>
      <c r="F15" s="100">
        <v>15000</v>
      </c>
      <c r="G15" s="63"/>
      <c r="H15" s="51"/>
      <c r="I15" s="51"/>
      <c r="J15" s="101">
        <v>100</v>
      </c>
      <c r="K15" s="101">
        <v>100</v>
      </c>
      <c r="L15" s="24" t="s">
        <v>88</v>
      </c>
      <c r="M15" s="182"/>
      <c r="N15" s="185"/>
    </row>
    <row r="16" spans="1:14" s="33" customFormat="1" ht="33.75" customHeight="1">
      <c r="A16" s="39"/>
      <c r="B16" s="34"/>
      <c r="C16" s="43"/>
      <c r="D16" s="50"/>
      <c r="E16" s="23"/>
      <c r="F16" s="23"/>
      <c r="G16" s="63"/>
      <c r="H16" s="51"/>
      <c r="I16" s="51"/>
      <c r="J16" s="52"/>
      <c r="K16" s="61"/>
      <c r="L16" s="30"/>
      <c r="M16" s="97"/>
      <c r="N16" s="62"/>
    </row>
    <row r="17" spans="1:14" s="48" customFormat="1" ht="15">
      <c r="A17" s="49" t="s">
        <v>60</v>
      </c>
      <c r="B17" s="40" t="s">
        <v>53</v>
      </c>
      <c r="C17" s="36"/>
      <c r="D17" s="37"/>
      <c r="E17" s="41"/>
      <c r="F17" s="41"/>
      <c r="G17" s="64"/>
      <c r="H17" s="41"/>
      <c r="I17" s="41"/>
      <c r="J17" s="78">
        <f>J18+J19</f>
        <v>642.5</v>
      </c>
      <c r="K17" s="78">
        <f>K18+K19</f>
        <v>1342.5</v>
      </c>
      <c r="L17" s="37"/>
      <c r="M17" s="53"/>
      <c r="N17" s="37"/>
    </row>
    <row r="18" spans="1:14" s="57" customFormat="1" ht="35.25" customHeight="1">
      <c r="A18" s="39">
        <v>1</v>
      </c>
      <c r="B18" s="34" t="s">
        <v>8</v>
      </c>
      <c r="C18" s="43" t="s">
        <v>11</v>
      </c>
      <c r="D18" s="50" t="s">
        <v>47</v>
      </c>
      <c r="E18" s="23">
        <v>2500</v>
      </c>
      <c r="F18" s="23">
        <v>2500</v>
      </c>
      <c r="G18" s="63">
        <v>500</v>
      </c>
      <c r="H18" s="51">
        <v>500</v>
      </c>
      <c r="I18" s="51"/>
      <c r="J18" s="52">
        <v>550</v>
      </c>
      <c r="K18" s="47">
        <f>H18-I18+J18</f>
        <v>1050</v>
      </c>
      <c r="L18" s="30" t="s">
        <v>49</v>
      </c>
      <c r="M18" s="180" t="s">
        <v>55</v>
      </c>
      <c r="N18" s="183" t="s">
        <v>50</v>
      </c>
    </row>
    <row r="19" spans="1:14" s="57" customFormat="1" ht="35.25" customHeight="1">
      <c r="A19" s="39">
        <v>2</v>
      </c>
      <c r="B19" s="34" t="s">
        <v>7</v>
      </c>
      <c r="C19" s="43" t="s">
        <v>11</v>
      </c>
      <c r="D19" s="50" t="s">
        <v>48</v>
      </c>
      <c r="E19" s="23">
        <v>600</v>
      </c>
      <c r="F19" s="23">
        <v>600</v>
      </c>
      <c r="G19" s="63">
        <v>200</v>
      </c>
      <c r="H19" s="51">
        <v>200</v>
      </c>
      <c r="I19" s="51"/>
      <c r="J19" s="52">
        <v>92.5</v>
      </c>
      <c r="K19" s="61">
        <f>H19-I19+J19</f>
        <v>292.5</v>
      </c>
      <c r="L19" s="30" t="s">
        <v>25</v>
      </c>
      <c r="M19" s="182"/>
      <c r="N19" s="185"/>
    </row>
    <row r="20" spans="1:14" s="60" customFormat="1" ht="23.25" customHeight="1">
      <c r="A20" s="49" t="s">
        <v>65</v>
      </c>
      <c r="B20" s="79" t="s">
        <v>66</v>
      </c>
      <c r="C20" s="36"/>
      <c r="D20" s="58"/>
      <c r="E20" s="59"/>
      <c r="F20" s="59"/>
      <c r="G20" s="80"/>
      <c r="H20" s="38"/>
      <c r="I20" s="38"/>
      <c r="J20" s="56">
        <f>SUM(J21:J28)</f>
        <v>801.529</v>
      </c>
      <c r="K20" s="56">
        <f>SUM(K21:K28)</f>
        <v>801.529</v>
      </c>
      <c r="L20" s="37"/>
      <c r="M20" s="81"/>
      <c r="N20" s="81"/>
    </row>
    <row r="21" spans="1:14" s="88" customFormat="1" ht="33.75" customHeight="1">
      <c r="A21" s="35">
        <v>1</v>
      </c>
      <c r="B21" s="84" t="s">
        <v>67</v>
      </c>
      <c r="C21" s="36"/>
      <c r="D21" s="24" t="s">
        <v>130</v>
      </c>
      <c r="E21" s="85">
        <v>267.38299999999998</v>
      </c>
      <c r="F21" s="85">
        <v>267.38299999999998</v>
      </c>
      <c r="G21" s="38"/>
      <c r="H21" s="38"/>
      <c r="I21" s="38"/>
      <c r="J21" s="86">
        <f>133.692</f>
        <v>133.69200000000001</v>
      </c>
      <c r="K21" s="83">
        <f>H21-I21+J21</f>
        <v>133.69200000000001</v>
      </c>
      <c r="L21" s="87" t="s">
        <v>21</v>
      </c>
      <c r="M21" s="180" t="s">
        <v>70</v>
      </c>
      <c r="N21" s="183" t="s">
        <v>71</v>
      </c>
    </row>
    <row r="22" spans="1:14" s="88" customFormat="1" ht="33.75" customHeight="1">
      <c r="A22" s="35">
        <v>2</v>
      </c>
      <c r="B22" s="84" t="s">
        <v>68</v>
      </c>
      <c r="C22" s="36"/>
      <c r="D22" s="24" t="s">
        <v>131</v>
      </c>
      <c r="E22" s="89">
        <v>518.57299999999998</v>
      </c>
      <c r="F22" s="89">
        <v>518.57299999999998</v>
      </c>
      <c r="G22" s="38"/>
      <c r="H22" s="38"/>
      <c r="I22" s="38"/>
      <c r="J22" s="86">
        <v>259.28699999999998</v>
      </c>
      <c r="K22" s="83">
        <f>H22-I22+J22</f>
        <v>259.28699999999998</v>
      </c>
      <c r="L22" s="87" t="s">
        <v>21</v>
      </c>
      <c r="M22" s="181"/>
      <c r="N22" s="184"/>
    </row>
    <row r="23" spans="1:14" s="88" customFormat="1" ht="33.75" customHeight="1">
      <c r="A23" s="35">
        <v>3</v>
      </c>
      <c r="B23" s="84" t="s">
        <v>69</v>
      </c>
      <c r="C23" s="36"/>
      <c r="D23" s="24" t="s">
        <v>132</v>
      </c>
      <c r="E23" s="82">
        <v>138.74600000000001</v>
      </c>
      <c r="F23" s="82">
        <v>138.74600000000001</v>
      </c>
      <c r="G23" s="38"/>
      <c r="H23" s="38"/>
      <c r="I23" s="38"/>
      <c r="J23" s="94">
        <v>69.373000000000005</v>
      </c>
      <c r="K23" s="83">
        <f>H23-I23+J23</f>
        <v>69.373000000000005</v>
      </c>
      <c r="L23" s="87" t="s">
        <v>21</v>
      </c>
      <c r="M23" s="181"/>
      <c r="N23" s="184"/>
    </row>
    <row r="24" spans="1:14" s="88" customFormat="1" ht="33.75" customHeight="1">
      <c r="A24" s="35">
        <v>4</v>
      </c>
      <c r="B24" s="3" t="s">
        <v>72</v>
      </c>
      <c r="C24" s="36"/>
      <c r="D24" s="13" t="s">
        <v>77</v>
      </c>
      <c r="E24" s="90">
        <v>399.93200000000002</v>
      </c>
      <c r="F24" s="90">
        <v>399.93200000000002</v>
      </c>
      <c r="G24" s="38"/>
      <c r="H24" s="38"/>
      <c r="I24" s="92"/>
      <c r="J24" s="96">
        <v>59.99</v>
      </c>
      <c r="K24" s="96">
        <v>59.99</v>
      </c>
      <c r="L24" s="87" t="s">
        <v>21</v>
      </c>
      <c r="M24" s="181"/>
      <c r="N24" s="184"/>
    </row>
    <row r="25" spans="1:14" s="88" customFormat="1" ht="33.75" customHeight="1">
      <c r="A25" s="35">
        <v>5</v>
      </c>
      <c r="B25" s="3" t="s">
        <v>73</v>
      </c>
      <c r="C25" s="36"/>
      <c r="D25" s="13" t="s">
        <v>78</v>
      </c>
      <c r="E25" s="90">
        <v>515.08600000000001</v>
      </c>
      <c r="F25" s="90">
        <v>515.08600000000001</v>
      </c>
      <c r="G25" s="38"/>
      <c r="H25" s="38"/>
      <c r="I25" s="92"/>
      <c r="J25" s="96">
        <v>22.651</v>
      </c>
      <c r="K25" s="96">
        <v>22.651</v>
      </c>
      <c r="L25" s="87" t="s">
        <v>21</v>
      </c>
      <c r="M25" s="181"/>
      <c r="N25" s="184"/>
    </row>
    <row r="26" spans="1:14" s="88" customFormat="1" ht="33.75" customHeight="1">
      <c r="A26" s="35">
        <v>6</v>
      </c>
      <c r="B26" s="3" t="s">
        <v>74</v>
      </c>
      <c r="C26" s="36"/>
      <c r="D26" s="13" t="s">
        <v>79</v>
      </c>
      <c r="E26" s="90">
        <v>960.10199999999998</v>
      </c>
      <c r="F26" s="90">
        <v>960.10199999999998</v>
      </c>
      <c r="G26" s="38"/>
      <c r="H26" s="38"/>
      <c r="I26" s="92"/>
      <c r="J26" s="96">
        <v>144.733</v>
      </c>
      <c r="K26" s="96">
        <v>144.733</v>
      </c>
      <c r="L26" s="87" t="s">
        <v>21</v>
      </c>
      <c r="M26" s="181"/>
      <c r="N26" s="184"/>
    </row>
    <row r="27" spans="1:14" s="91" customFormat="1" ht="33.75" customHeight="1">
      <c r="A27" s="35">
        <v>7</v>
      </c>
      <c r="B27" s="3" t="s">
        <v>75</v>
      </c>
      <c r="C27" s="43"/>
      <c r="D27" s="13" t="s">
        <v>80</v>
      </c>
      <c r="E27" s="90">
        <v>431.58100000000002</v>
      </c>
      <c r="F27" s="90">
        <v>431.58100000000002</v>
      </c>
      <c r="G27" s="51"/>
      <c r="H27" s="51"/>
      <c r="I27" s="93"/>
      <c r="J27" s="96">
        <v>64.738</v>
      </c>
      <c r="K27" s="96">
        <v>64.738</v>
      </c>
      <c r="L27" s="87" t="s">
        <v>21</v>
      </c>
      <c r="M27" s="181"/>
      <c r="N27" s="184"/>
    </row>
    <row r="28" spans="1:14" s="91" customFormat="1" ht="33.75" customHeight="1">
      <c r="A28" s="35">
        <v>8</v>
      </c>
      <c r="B28" s="3" t="s">
        <v>76</v>
      </c>
      <c r="C28" s="43"/>
      <c r="D28" s="13" t="s">
        <v>81</v>
      </c>
      <c r="E28" s="90">
        <v>313.76600000000002</v>
      </c>
      <c r="F28" s="90">
        <v>313.76600000000002</v>
      </c>
      <c r="G28" s="51"/>
      <c r="H28" s="51"/>
      <c r="I28" s="93"/>
      <c r="J28" s="96">
        <v>47.064999999999998</v>
      </c>
      <c r="K28" s="96">
        <v>47.064999999999998</v>
      </c>
      <c r="L28" s="87" t="s">
        <v>21</v>
      </c>
      <c r="M28" s="182"/>
      <c r="N28" s="185"/>
    </row>
    <row r="29" spans="1:14" s="57" customFormat="1" ht="13">
      <c r="A29" s="39">
        <v>6</v>
      </c>
      <c r="B29" s="34"/>
      <c r="C29" s="43"/>
      <c r="D29" s="50"/>
      <c r="E29" s="23"/>
      <c r="F29" s="23"/>
      <c r="G29" s="63"/>
      <c r="H29" s="51"/>
      <c r="I29" s="51"/>
      <c r="J29" s="95"/>
      <c r="K29" s="61"/>
      <c r="L29" s="30"/>
      <c r="M29" s="62"/>
      <c r="N29" s="62"/>
    </row>
    <row r="30" spans="1:14" s="48" customFormat="1" ht="18" customHeight="1">
      <c r="A30" s="69" t="s">
        <v>52</v>
      </c>
      <c r="B30" s="70" t="s">
        <v>61</v>
      </c>
      <c r="C30" s="71"/>
      <c r="D30" s="65"/>
      <c r="E30" s="72"/>
      <c r="F30" s="72"/>
      <c r="G30" s="72"/>
      <c r="H30" s="72"/>
      <c r="I30" s="72"/>
      <c r="J30" s="72"/>
      <c r="K30" s="72"/>
      <c r="L30" s="65"/>
      <c r="M30" s="65"/>
      <c r="N30" s="65"/>
    </row>
    <row r="31" spans="1:14" s="48" customFormat="1" ht="20.25" customHeight="1">
      <c r="A31" s="49" t="s">
        <v>46</v>
      </c>
      <c r="B31" s="73" t="s">
        <v>56</v>
      </c>
      <c r="C31" s="36"/>
      <c r="D31" s="36"/>
      <c r="E31" s="74"/>
      <c r="F31" s="74"/>
      <c r="G31" s="41"/>
      <c r="H31" s="75"/>
      <c r="I31" s="38">
        <f>SUM(I32)</f>
        <v>25454</v>
      </c>
      <c r="J31" s="38">
        <f>SUM(J32)</f>
        <v>0</v>
      </c>
      <c r="K31" s="38">
        <f>SUM(K32)</f>
        <v>2078</v>
      </c>
      <c r="L31" s="37"/>
      <c r="M31" s="37"/>
      <c r="N31" s="76"/>
    </row>
    <row r="32" spans="1:14" ht="60" customHeight="1">
      <c r="A32" s="39">
        <v>1</v>
      </c>
      <c r="B32" s="42" t="s">
        <v>62</v>
      </c>
      <c r="C32" s="43"/>
      <c r="D32" s="43" t="s">
        <v>63</v>
      </c>
      <c r="E32" s="44"/>
      <c r="F32" s="44"/>
      <c r="G32" s="45"/>
      <c r="H32" s="46">
        <v>27532</v>
      </c>
      <c r="I32" s="46">
        <v>25454</v>
      </c>
      <c r="J32" s="46"/>
      <c r="K32" s="47">
        <f>H32-I32+J32</f>
        <v>2078</v>
      </c>
      <c r="L32" s="30" t="s">
        <v>64</v>
      </c>
      <c r="M32" s="30"/>
      <c r="N32" s="13" t="s">
        <v>82</v>
      </c>
    </row>
    <row r="33" spans="1:14">
      <c r="A33" s="39"/>
      <c r="B33" s="42"/>
      <c r="C33" s="43"/>
      <c r="D33" s="43"/>
      <c r="E33" s="44"/>
      <c r="F33" s="44"/>
      <c r="G33" s="45"/>
      <c r="H33" s="46"/>
      <c r="I33" s="46"/>
      <c r="J33" s="46"/>
      <c r="K33" s="47"/>
      <c r="L33" s="30"/>
      <c r="M33" s="30"/>
      <c r="N33" s="13"/>
    </row>
    <row r="34" spans="1:14">
      <c r="A34" s="32"/>
    </row>
    <row r="35" spans="1:14">
      <c r="A35" s="33"/>
    </row>
    <row r="36" spans="1:14">
      <c r="A36" s="33"/>
    </row>
    <row r="37" spans="1:14">
      <c r="A37" s="33"/>
    </row>
  </sheetData>
  <mergeCells count="23">
    <mergeCell ref="A4:A8"/>
    <mergeCell ref="B4:B8"/>
    <mergeCell ref="C4:C8"/>
    <mergeCell ref="D4:F6"/>
    <mergeCell ref="G4:G8"/>
    <mergeCell ref="D7:D8"/>
    <mergeCell ref="E7:E8"/>
    <mergeCell ref="F7:F8"/>
    <mergeCell ref="H4:H8"/>
    <mergeCell ref="J4:J8"/>
    <mergeCell ref="K4:K8"/>
    <mergeCell ref="L4:L8"/>
    <mergeCell ref="N4:N8"/>
    <mergeCell ref="I4:I8"/>
    <mergeCell ref="M4:M8"/>
    <mergeCell ref="M21:M28"/>
    <mergeCell ref="N21:N28"/>
    <mergeCell ref="M14:M15"/>
    <mergeCell ref="N14:N15"/>
    <mergeCell ref="N12:N13"/>
    <mergeCell ref="N18:N19"/>
    <mergeCell ref="M12:M13"/>
    <mergeCell ref="M18:M19"/>
  </mergeCells>
  <conditionalFormatting sqref="B12:B19">
    <cfRule type="expression" dxfId="1" priority="1" stopIfTrue="1">
      <formula>AND(COUNTIF($B$38:$B$38, B12)+COUNTIF($B$17:$B$32, B12)&gt;1,NOT(ISBLANK(B12)))</formula>
    </cfRule>
  </conditionalFormatting>
  <conditionalFormatting sqref="B29:B30">
    <cfRule type="expression" dxfId="0" priority="2" stopIfTrue="1">
      <formula>AND(COUNTIF($B$38:$B$38, B29)+COUNTIF($B$17:$B$32, B29)&gt;1,NOT(ISBLANK(B29)))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3" sqref="G23"/>
    </sheetView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01</vt:lpstr>
      <vt:lpstr>02</vt:lpstr>
      <vt:lpstr>Sheet2</vt:lpstr>
      <vt:lpstr>Sheet3</vt:lpstr>
      <vt:lpstr>Sheet4</vt:lpstr>
      <vt:lpstr>'01'!Print_Area</vt:lpstr>
      <vt:lpstr>'02'!Print_Area</vt:lpstr>
      <vt:lpstr>'01'!Print_Titles</vt:lpstr>
      <vt:lpstr>'02'!Print_Titles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2025-12-04T10:15:13Z</cp:lastPrinted>
  <dcterms:created xsi:type="dcterms:W3CDTF">2022-01-04T02:45:24Z</dcterms:created>
  <dcterms:modified xsi:type="dcterms:W3CDTF">2025-12-04T10:15:20Z</dcterms:modified>
</cp:coreProperties>
</file>